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 codeName="현재_통합_문서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★_통계_빡\6. 노인등록통계\2021 노인등록통계\"/>
    </mc:Choice>
  </mc:AlternateContent>
  <bookViews>
    <workbookView xWindow="0" yWindow="0" windowWidth="22470" windowHeight="7545" tabRatio="964"/>
  </bookViews>
  <sheets>
    <sheet name="#목차" sheetId="108" r:id="rId1"/>
    <sheet name="1_1" sheetId="3" r:id="rId2"/>
    <sheet name="1_2" sheetId="4" r:id="rId3"/>
    <sheet name="1_3" sheetId="5" r:id="rId4"/>
    <sheet name="1_4" sheetId="291" r:id="rId5"/>
    <sheet name="1_5" sheetId="243" r:id="rId6"/>
    <sheet name="1_6" sheetId="268" r:id="rId7"/>
    <sheet name="1_7" sheetId="266" r:id="rId8"/>
    <sheet name="1_8" sheetId="181" r:id="rId9"/>
    <sheet name="2_1" sheetId="25" r:id="rId10"/>
    <sheet name="2_2" sheetId="212" r:id="rId11"/>
    <sheet name="2_3_1" sheetId="276" r:id="rId12"/>
    <sheet name="2_3_2" sheetId="171" r:id="rId13"/>
    <sheet name="2_4" sheetId="201" r:id="rId14"/>
    <sheet name="2_5" sheetId="269" r:id="rId15"/>
    <sheet name="2_6" sheetId="203" r:id="rId16"/>
    <sheet name="2_7" sheetId="270" r:id="rId17"/>
    <sheet name="2_8" sheetId="292" r:id="rId18"/>
    <sheet name="3_1" sheetId="7" r:id="rId19"/>
    <sheet name="3_2" sheetId="184" r:id="rId20"/>
    <sheet name="3_3" sheetId="279" r:id="rId21"/>
    <sheet name="3_4" sheetId="185" r:id="rId22"/>
    <sheet name="3_5" sheetId="208" r:id="rId23"/>
    <sheet name="3_6" sheetId="210" r:id="rId24"/>
    <sheet name="3_7" sheetId="278" r:id="rId25"/>
    <sheet name="3_8" sheetId="211" r:id="rId26"/>
    <sheet name="3-9" sheetId="218" r:id="rId27"/>
    <sheet name="3_10" sheetId="186" r:id="rId28"/>
    <sheet name="4_1" sheetId="157" r:id="rId29"/>
    <sheet name="4_2" sheetId="272" r:id="rId30"/>
    <sheet name="4_3" sheetId="178" r:id="rId31"/>
    <sheet name="4_4" sheetId="333" r:id="rId32"/>
    <sheet name="5_1" sheetId="321" r:id="rId33"/>
    <sheet name="5_2" sheetId="322" r:id="rId34"/>
    <sheet name="5_3" sheetId="323" r:id="rId35"/>
    <sheet name="5_4 " sheetId="334" r:id="rId36"/>
    <sheet name="5_5" sheetId="335" r:id="rId37"/>
    <sheet name="5_6" sheetId="336" r:id="rId38"/>
    <sheet name="5_7" sheetId="337" r:id="rId39"/>
    <sheet name="5_8" sheetId="326" r:id="rId40"/>
    <sheet name="5_9" sheetId="313" r:id="rId41"/>
    <sheet name="5_10" sheetId="314" r:id="rId42"/>
    <sheet name="6_1" sheetId="102" r:id="rId43"/>
    <sheet name="6_2" sheetId="332" r:id="rId44"/>
    <sheet name="6_3" sheetId="293" r:id="rId45"/>
    <sheet name="6_4" sheetId="327" r:id="rId46"/>
    <sheet name="6_5" sheetId="328" r:id="rId47"/>
    <sheet name="6_6" sheetId="329" r:id="rId48"/>
    <sheet name="6_7" sheetId="284" r:id="rId49"/>
    <sheet name="6_8" sheetId="285" r:id="rId50"/>
    <sheet name="6_9" sheetId="109" r:id="rId51"/>
    <sheet name="6_10" sheetId="221" r:id="rId52"/>
    <sheet name="6_11" sheetId="286" r:id="rId53"/>
    <sheet name="7_1" sheetId="295" r:id="rId54"/>
    <sheet name="7_2" sheetId="296" r:id="rId55"/>
    <sheet name="7_3" sheetId="96" r:id="rId56"/>
    <sheet name="7_4" sheetId="147" r:id="rId57"/>
    <sheet name="7_5" sheetId="301" r:id="rId58"/>
    <sheet name="7_6" sheetId="302" r:id="rId59"/>
    <sheet name="7_7" sheetId="303" r:id="rId60"/>
    <sheet name="8_1" sheetId="175" r:id="rId61"/>
    <sheet name="8_2" sheetId="46" r:id="rId62"/>
    <sheet name="8_3" sheetId="47" r:id="rId63"/>
    <sheet name="8_4" sheetId="242" r:id="rId64"/>
    <sheet name="8_5" sheetId="288" r:id="rId65"/>
    <sheet name="8_6" sheetId="289" r:id="rId66"/>
    <sheet name="8_7" sheetId="176" r:id="rId67"/>
    <sheet name="8_8" sheetId="52" r:id="rId68"/>
    <sheet name="8_9" sheetId="228" r:id="rId69"/>
    <sheet name="8_10" sheetId="54" r:id="rId70"/>
    <sheet name="8_11" sheetId="53" r:id="rId71"/>
    <sheet name="8_12" sheetId="304" r:id="rId72"/>
    <sheet name="8_13" sheetId="265" r:id="rId73"/>
    <sheet name="8_14" sheetId="294" r:id="rId74"/>
    <sheet name="8_15" sheetId="192" r:id="rId75"/>
    <sheet name="9_1" sheetId="330" r:id="rId76"/>
    <sheet name="9_2" sheetId="331" r:id="rId77"/>
    <sheet name="9_3" sheetId="307" r:id="rId78"/>
    <sheet name="9_4" sheetId="308" r:id="rId79"/>
    <sheet name="9_5" sheetId="309" r:id="rId80"/>
    <sheet name="9_6" sheetId="310" r:id="rId81"/>
  </sheets>
  <definedNames>
    <definedName name="aaaaaa">#REF!</definedName>
    <definedName name="ak">#REF!</definedName>
    <definedName name="ck">#REF!</definedName>
    <definedName name="dk">#REF!</definedName>
    <definedName name="ek">#REF!</definedName>
    <definedName name="fk">#REF!</definedName>
    <definedName name="_xlnm.Print_Area" localSheetId="0">'#목차'!$B$3:$P$38</definedName>
    <definedName name="_xlnm.Print_Area" localSheetId="1">'1_1'!$B$1:$AA$15</definedName>
    <definedName name="_xlnm.Print_Area" localSheetId="2">'1_2'!$A$1:$K$23</definedName>
    <definedName name="_xlnm.Print_Area" localSheetId="3">'1_3'!$B$1:$Q$19</definedName>
    <definedName name="_xlnm.Print_Area" localSheetId="4">'1_4'!$A$2:$J$42</definedName>
    <definedName name="_xlnm.Print_Area" localSheetId="5">'1_5'!$B$1:$L$31</definedName>
    <definedName name="_xlnm.Print_Area" localSheetId="6">'1_6'!$A$1:$G$19</definedName>
    <definedName name="_xlnm.Print_Area" localSheetId="7">'1_7'!$A$1:$Q$24</definedName>
    <definedName name="_xlnm.Print_Area" localSheetId="8">'1_8'!$B$1:$AA$18</definedName>
    <definedName name="_xlnm.Print_Area" localSheetId="9">'2_1'!$A$1:$L$34</definedName>
    <definedName name="_xlnm.Print_Area" localSheetId="10">'2_2'!$A$1:$M$21</definedName>
    <definedName name="_xlnm.Print_Area" localSheetId="12">'2_3_2'!$A$1:$L$28</definedName>
    <definedName name="_xlnm.Print_Area" localSheetId="13">'2_4'!$A$1:$Q$25</definedName>
    <definedName name="_xlnm.Print_Area" localSheetId="14">'2_5'!$A$1:$Q$25</definedName>
    <definedName name="_xlnm.Print_Area" localSheetId="15">'2_6'!$A$1:$Q$16</definedName>
    <definedName name="_xlnm.Print_Area" localSheetId="16">'2_7'!$A$1:$Q$24</definedName>
    <definedName name="_xlnm.Print_Area" localSheetId="17">'2_8'!$A$1:$R$42</definedName>
    <definedName name="_xlnm.Print_Area" localSheetId="18">'3_1'!$B$1:$L$26</definedName>
    <definedName name="_xlnm.Print_Area" localSheetId="27">'3_10'!$A$1:$R$26</definedName>
    <definedName name="_xlnm.Print_Area" localSheetId="19">'3_2'!$B$1:$M$19</definedName>
    <definedName name="_xlnm.Print_Area" localSheetId="20">'3_3'!$A$2:$Q$18</definedName>
    <definedName name="_xlnm.Print_Area" localSheetId="21">'3_4'!$A$1:$T$17</definedName>
    <definedName name="_xlnm.Print_Area" localSheetId="22">'3_5'!$B$1:$M$25</definedName>
    <definedName name="_xlnm.Print_Area" localSheetId="23">'3_6'!$A$1:$M$17</definedName>
    <definedName name="_xlnm.Print_Area" localSheetId="24">'3_7'!$A$2:$Q$18</definedName>
    <definedName name="_xlnm.Print_Area" localSheetId="25">'3_8'!$A$1:$T$17</definedName>
    <definedName name="_xlnm.Print_Area" localSheetId="26">'3-9'!$A$1:$P$20</definedName>
    <definedName name="_xlnm.Print_Area" localSheetId="28">'4_1'!$B$1:$L$13</definedName>
    <definedName name="_xlnm.Print_Area" localSheetId="29">'4_2'!$B$1:$K$18</definedName>
    <definedName name="_xlnm.Print_Area" localSheetId="30">'4_3'!$A$1:$L$17</definedName>
    <definedName name="_xlnm.Print_Area" localSheetId="31">'4_4'!$A$1:$P$18</definedName>
    <definedName name="_xlnm.Print_Area" localSheetId="32">'5_1'!$A$1:$O$18</definedName>
    <definedName name="_xlnm.Print_Area" localSheetId="41">'5_10'!$A$2:$J$15</definedName>
    <definedName name="_xlnm.Print_Area" localSheetId="33">'5_2'!$A$1:$R$18</definedName>
    <definedName name="_xlnm.Print_Area" localSheetId="34">'5_3'!$B$1:$T$20</definedName>
    <definedName name="_xlnm.Print_Area" localSheetId="35">'5_4 '!$B$1:$O$16</definedName>
    <definedName name="_xlnm.Print_Area" localSheetId="36">'5_5'!$B$1:$O$15</definedName>
    <definedName name="_xlnm.Print_Area" localSheetId="37">'5_6'!$B$1:$O$16</definedName>
    <definedName name="_xlnm.Print_Area" localSheetId="38">'5_7'!$B$1:$O$15</definedName>
    <definedName name="_xlnm.Print_Area" localSheetId="39">'5_8'!$B$2:$N$15</definedName>
    <definedName name="_xlnm.Print_Area" localSheetId="40">'5_9'!$B$2:$J$16</definedName>
    <definedName name="_xlnm.Print_Area" localSheetId="42">'6_1'!$A$1:$K$23</definedName>
    <definedName name="_xlnm.Print_Area" localSheetId="51">'6_10'!$A$1:$T$21</definedName>
    <definedName name="_xlnm.Print_Area" localSheetId="52">'6_11'!$A$2:$X$13</definedName>
    <definedName name="_xlnm.Print_Area" localSheetId="43">'6_2'!$A$2:$N$17</definedName>
    <definedName name="_xlnm.Print_Area" localSheetId="44">'6_3'!$A$2:$J$16</definedName>
    <definedName name="_xlnm.Print_Area" localSheetId="45">'6_4'!$A$1:$M$15</definedName>
    <definedName name="_xlnm.Print_Area" localSheetId="46">'6_5'!$B$1:$M$13</definedName>
    <definedName name="_xlnm.Print_Area" localSheetId="47">'6_6'!$A$1:$L$13</definedName>
    <definedName name="_xlnm.Print_Area" localSheetId="48">'6_7'!$A$2:$T$15</definedName>
    <definedName name="_xlnm.Print_Area" localSheetId="49">'6_8'!$B$2:$AE$16</definedName>
    <definedName name="_xlnm.Print_Area" localSheetId="50">'6_9'!$A$1:$H$17</definedName>
    <definedName name="_xlnm.Print_Area" localSheetId="53">'7_1'!$B$2:$J$13</definedName>
    <definedName name="_xlnm.Print_Area" localSheetId="54">'7_2'!$B$2:$L$12</definedName>
    <definedName name="_xlnm.Print_Area" localSheetId="55">'7_3'!$B$1:$Q$16</definedName>
    <definedName name="_xlnm.Print_Area" localSheetId="56">'7_4'!$A$1:$O$19</definedName>
    <definedName name="_xlnm.Print_Area" localSheetId="57">'7_5'!$A$1:$M$22</definedName>
    <definedName name="_xlnm.Print_Area" localSheetId="58">'7_6'!$B$1:$S$24</definedName>
    <definedName name="_xlnm.Print_Area" localSheetId="59">'7_7'!$B$1:$H$14</definedName>
    <definedName name="_xlnm.Print_Area" localSheetId="60">'8_1'!$A$1:$K$41</definedName>
    <definedName name="_xlnm.Print_Area" localSheetId="69">'8_10'!$A$1:$R$22</definedName>
    <definedName name="_xlnm.Print_Area" localSheetId="70">'8_11'!$A$1:$N$23</definedName>
    <definedName name="_xlnm.Print_Area" localSheetId="71">'8_12'!$B$1:$F$23</definedName>
    <definedName name="_xlnm.Print_Area" localSheetId="72">'8_13'!$B$1:$N$20</definedName>
    <definedName name="_xlnm.Print_Area" localSheetId="73">'8_14'!$B$1:$N$18</definedName>
    <definedName name="_xlnm.Print_Area" localSheetId="74">'8_15'!$B$1:$H$18</definedName>
    <definedName name="_xlnm.Print_Area" localSheetId="61">'8_2'!$B$1:$N$15</definedName>
    <definedName name="_xlnm.Print_Area" localSheetId="62">'8_3'!$A$1:$P$17</definedName>
    <definedName name="_xlnm.Print_Area" localSheetId="63">'8_4'!$A$1:$N$25</definedName>
    <definedName name="_xlnm.Print_Area" localSheetId="64">'8_5'!$B$2:$V$16</definedName>
    <definedName name="_xlnm.Print_Area" localSheetId="65">'8_6'!$A$1:$J$20</definedName>
    <definedName name="_xlnm.Print_Area" localSheetId="66">'8_7'!$B$1:$S$17</definedName>
    <definedName name="_xlnm.Print_Area" localSheetId="67">'8_8'!$A$1:$R$22</definedName>
    <definedName name="_xlnm.Print_Area" localSheetId="68">'8_9'!$B$1:$Z$22</definedName>
    <definedName name="_xlnm.Print_Area" localSheetId="75">'9_1'!$B$2:$I$15</definedName>
    <definedName name="_xlnm.Print_Area" localSheetId="76">'9_2'!$B$1:$H$10</definedName>
    <definedName name="_xlnm.Print_Area" localSheetId="77">'9_3'!$B$1:$K$15</definedName>
    <definedName name="_xlnm.Print_Area" localSheetId="78">'9_4'!$B$1:$M$25</definedName>
    <definedName name="_xlnm.Print_Area" localSheetId="79">'9_5'!$B$2:$J$10</definedName>
    <definedName name="_xlnm.Print_Area" localSheetId="80">'9_6'!$B$2:$O$16</definedName>
    <definedName name="_xlnm.Print_Titles" localSheetId="4">'1_4'!$4:$7</definedName>
    <definedName name="qk">#REF!</definedName>
    <definedName name="rk">#REF!</definedName>
    <definedName name="rp">#REF!</definedName>
    <definedName name="S04A">#REF!</definedName>
    <definedName name="sk">#REF!</definedName>
    <definedName name="tk">#REF!</definedName>
    <definedName name="wk">#REF!</definedName>
    <definedName name="WWWW">#REF!</definedName>
    <definedName name="xk">#REF!</definedName>
    <definedName name="zj">#REF!</definedName>
    <definedName name="zk">#REF!</definedName>
    <definedName name="zl">#REF!</definedName>
    <definedName name="가">#REF!</definedName>
    <definedName name="공공1">#REF!</definedName>
    <definedName name="ㄴㅇㄹ">#REF!</definedName>
    <definedName name="노인복지">#REF!</definedName>
    <definedName name="농가">#REF!</definedName>
    <definedName name="농가1">#REF!</definedName>
    <definedName name="마리아">#REF!</definedName>
    <definedName name="마리아1">#REF!</definedName>
    <definedName name="마리아2">#REF!</definedName>
    <definedName name="마리아마리아">#REF!</definedName>
    <definedName name="미화">#REF!</definedName>
    <definedName name="미화1">#REF!</definedName>
    <definedName name="미화2">#REF!</definedName>
    <definedName name="미화5">#REF!</definedName>
    <definedName name="미화7">#REF!</definedName>
    <definedName name="미화미화">#REF!</definedName>
    <definedName name="미화미화미화">#REF!</definedName>
    <definedName name="미히ㅘ">#REF!</definedName>
    <definedName name="사회">#REF!</definedName>
    <definedName name="사회1">#REF!</definedName>
    <definedName name="사회2">#REF!</definedName>
    <definedName name="인인">#REF!</definedName>
    <definedName name="일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2" i="201" l="1"/>
  <c r="K22" i="201"/>
  <c r="O21" i="269" l="1"/>
  <c r="K21" i="269"/>
  <c r="N7" i="5" l="1"/>
  <c r="P7" i="5"/>
  <c r="L7" i="5" l="1"/>
  <c r="P12" i="333" l="1"/>
  <c r="N12" i="333"/>
  <c r="L12" i="333"/>
  <c r="J12" i="333"/>
  <c r="H12" i="333"/>
  <c r="F12" i="333"/>
  <c r="P11" i="333"/>
  <c r="N11" i="333"/>
  <c r="L11" i="333"/>
  <c r="J11" i="333"/>
  <c r="H11" i="333"/>
  <c r="F11" i="333"/>
  <c r="P10" i="333"/>
  <c r="N10" i="333"/>
  <c r="L10" i="333"/>
  <c r="J10" i="333"/>
  <c r="H10" i="333"/>
  <c r="F10" i="333"/>
  <c r="P9" i="333"/>
  <c r="N9" i="333"/>
  <c r="L9" i="333"/>
  <c r="J9" i="333"/>
  <c r="H9" i="333"/>
  <c r="F9" i="333"/>
  <c r="P8" i="333"/>
  <c r="N8" i="333"/>
  <c r="L8" i="333"/>
  <c r="J8" i="333"/>
  <c r="H8" i="333"/>
  <c r="F8" i="333"/>
  <c r="P7" i="333"/>
  <c r="N7" i="333"/>
  <c r="L7" i="333"/>
  <c r="J7" i="333"/>
  <c r="H7" i="333"/>
  <c r="F7" i="333"/>
  <c r="K8" i="178"/>
  <c r="K9" i="178"/>
  <c r="K10" i="178"/>
  <c r="K11" i="178"/>
  <c r="K12" i="178"/>
  <c r="K13" i="178"/>
  <c r="K14" i="178"/>
  <c r="E9" i="178"/>
  <c r="I8" i="178"/>
  <c r="I9" i="178"/>
  <c r="I10" i="178"/>
  <c r="I11" i="178"/>
  <c r="I12" i="178"/>
  <c r="I13" i="178"/>
  <c r="I14" i="178"/>
  <c r="G8" i="178"/>
  <c r="E8" i="178" s="1"/>
  <c r="G9" i="178"/>
  <c r="G10" i="178"/>
  <c r="G11" i="178"/>
  <c r="G12" i="178"/>
  <c r="E12" i="178" s="1"/>
  <c r="G13" i="178"/>
  <c r="G14" i="178"/>
  <c r="E10" i="178"/>
  <c r="E14" i="178"/>
  <c r="K7" i="178"/>
  <c r="E7" i="178" s="1"/>
  <c r="I7" i="178"/>
  <c r="G7" i="178"/>
  <c r="K9" i="272"/>
  <c r="K10" i="272"/>
  <c r="K11" i="272"/>
  <c r="K12" i="272"/>
  <c r="K13" i="272"/>
  <c r="K14" i="272"/>
  <c r="K7" i="272"/>
  <c r="G8" i="272"/>
  <c r="E8" i="272"/>
  <c r="K8" i="272" s="1"/>
  <c r="E13" i="178" l="1"/>
  <c r="E11" i="178"/>
  <c r="AE7" i="285" l="1"/>
  <c r="AE8" i="285"/>
  <c r="AE9" i="285"/>
  <c r="AE10" i="285"/>
  <c r="AE11" i="285"/>
  <c r="AC8" i="285"/>
  <c r="AC9" i="285"/>
  <c r="AC10" i="285"/>
  <c r="AC11" i="285"/>
  <c r="AA8" i="285"/>
  <c r="AA9" i="285"/>
  <c r="AA10" i="285"/>
  <c r="AA11" i="285"/>
  <c r="Y8" i="285"/>
  <c r="Y9" i="285"/>
  <c r="Y10" i="285"/>
  <c r="Y11" i="285"/>
  <c r="W8" i="285"/>
  <c r="W9" i="285"/>
  <c r="W10" i="285"/>
  <c r="W11" i="285"/>
  <c r="S11" i="285" s="1"/>
  <c r="U8" i="285"/>
  <c r="S8" i="285" s="1"/>
  <c r="U9" i="285"/>
  <c r="S9" i="285" s="1"/>
  <c r="U10" i="285"/>
  <c r="S10" i="285" s="1"/>
  <c r="U11" i="285"/>
  <c r="AC7" i="285"/>
  <c r="AA7" i="285"/>
  <c r="Y7" i="285"/>
  <c r="W7" i="285"/>
  <c r="U7" i="285"/>
  <c r="S7" i="285" s="1"/>
  <c r="O8" i="285"/>
  <c r="O9" i="285"/>
  <c r="O10" i="285"/>
  <c r="O11" i="285"/>
  <c r="K9" i="285"/>
  <c r="K10" i="285"/>
  <c r="G8" i="285"/>
  <c r="G9" i="285"/>
  <c r="G10" i="285"/>
  <c r="E10" i="285" s="1"/>
  <c r="G11" i="285"/>
  <c r="O7" i="285"/>
  <c r="K7" i="285"/>
  <c r="E7" i="285" s="1"/>
  <c r="G7" i="285"/>
  <c r="E9" i="285" l="1"/>
  <c r="T8" i="211"/>
  <c r="R8" i="211"/>
  <c r="R9" i="211"/>
  <c r="R10" i="211"/>
  <c r="R11" i="211"/>
  <c r="R12" i="211"/>
  <c r="R13" i="211"/>
  <c r="R14" i="211"/>
  <c r="P8" i="211"/>
  <c r="P9" i="211"/>
  <c r="P10" i="211"/>
  <c r="P11" i="211"/>
  <c r="P12" i="211"/>
  <c r="P13" i="211"/>
  <c r="P14" i="211"/>
  <c r="N8" i="211"/>
  <c r="L8" i="211"/>
  <c r="L9" i="211"/>
  <c r="L10" i="211"/>
  <c r="L11" i="211"/>
  <c r="L12" i="211"/>
  <c r="L13" i="211"/>
  <c r="L14" i="211"/>
  <c r="J8" i="211"/>
  <c r="J9" i="211"/>
  <c r="J10" i="211"/>
  <c r="J11" i="211"/>
  <c r="J12" i="211"/>
  <c r="J13" i="211"/>
  <c r="J14" i="211"/>
  <c r="H8" i="211"/>
  <c r="F8" i="211" s="1"/>
  <c r="H9" i="211"/>
  <c r="H10" i="211"/>
  <c r="H11" i="211"/>
  <c r="H12" i="211"/>
  <c r="H13" i="211"/>
  <c r="H14" i="211"/>
  <c r="T7" i="211"/>
  <c r="R7" i="211"/>
  <c r="P7" i="211"/>
  <c r="N7" i="211"/>
  <c r="L7" i="211"/>
  <c r="J7" i="211"/>
  <c r="H7" i="211"/>
  <c r="T8" i="185"/>
  <c r="T9" i="185"/>
  <c r="T10" i="185"/>
  <c r="T11" i="185"/>
  <c r="T12" i="185"/>
  <c r="T13" i="185"/>
  <c r="T14" i="185"/>
  <c r="R8" i="185"/>
  <c r="R9" i="185"/>
  <c r="R10" i="185"/>
  <c r="R11" i="185"/>
  <c r="R12" i="185"/>
  <c r="R13" i="185"/>
  <c r="R14" i="185"/>
  <c r="P8" i="185"/>
  <c r="P9" i="185"/>
  <c r="P10" i="185"/>
  <c r="P11" i="185"/>
  <c r="P12" i="185"/>
  <c r="P13" i="185"/>
  <c r="P14" i="185"/>
  <c r="N8" i="185"/>
  <c r="L8" i="185"/>
  <c r="L9" i="185"/>
  <c r="L10" i="185"/>
  <c r="L11" i="185"/>
  <c r="L12" i="185"/>
  <c r="L13" i="185"/>
  <c r="L14" i="185"/>
  <c r="J8" i="185"/>
  <c r="J9" i="185"/>
  <c r="J10" i="185"/>
  <c r="J11" i="185"/>
  <c r="J12" i="185"/>
  <c r="J13" i="185"/>
  <c r="J14" i="185"/>
  <c r="H8" i="185"/>
  <c r="F8" i="185" s="1"/>
  <c r="H9" i="185"/>
  <c r="H10" i="185"/>
  <c r="H11" i="185"/>
  <c r="H12" i="185"/>
  <c r="H13" i="185"/>
  <c r="H14" i="185"/>
  <c r="T7" i="185"/>
  <c r="R7" i="185"/>
  <c r="P7" i="185"/>
  <c r="N7" i="185"/>
  <c r="L7" i="185"/>
  <c r="J7" i="185"/>
  <c r="H7" i="185"/>
  <c r="F7" i="185" l="1"/>
  <c r="F7" i="211"/>
  <c r="M14" i="203"/>
  <c r="K14" i="203"/>
  <c r="I14" i="203"/>
  <c r="G14" i="203"/>
  <c r="M13" i="203"/>
  <c r="K13" i="203"/>
  <c r="I13" i="203"/>
  <c r="G13" i="203"/>
  <c r="Q12" i="203"/>
  <c r="O12" i="203"/>
  <c r="M12" i="203"/>
  <c r="K12" i="203"/>
  <c r="I12" i="203"/>
  <c r="G12" i="203"/>
  <c r="Q11" i="203"/>
  <c r="O11" i="203"/>
  <c r="M11" i="203"/>
  <c r="K11" i="203"/>
  <c r="I11" i="203"/>
  <c r="G11" i="203"/>
  <c r="Q10" i="203"/>
  <c r="O10" i="203"/>
  <c r="M10" i="203"/>
  <c r="K10" i="203"/>
  <c r="I10" i="203"/>
  <c r="G10" i="203"/>
  <c r="Q9" i="203"/>
  <c r="O9" i="203"/>
  <c r="M9" i="203"/>
  <c r="K9" i="203"/>
  <c r="I9" i="203"/>
  <c r="G9" i="203"/>
  <c r="E9" i="203" s="1"/>
  <c r="Q8" i="203"/>
  <c r="O8" i="203"/>
  <c r="M8" i="203"/>
  <c r="K8" i="203"/>
  <c r="I8" i="203"/>
  <c r="G8" i="203"/>
  <c r="Q7" i="203"/>
  <c r="O7" i="203"/>
  <c r="M7" i="203"/>
  <c r="K7" i="203"/>
  <c r="I7" i="203"/>
  <c r="G7" i="203"/>
  <c r="E7" i="203" s="1"/>
  <c r="E12" i="203" l="1"/>
  <c r="E10" i="203"/>
  <c r="E8" i="203"/>
  <c r="E11" i="203"/>
  <c r="Q9" i="278"/>
  <c r="Q10" i="278"/>
  <c r="Q11" i="278"/>
  <c r="Q12" i="278"/>
  <c r="Q13" i="278"/>
  <c r="Q14" i="278"/>
  <c r="Q15" i="278"/>
  <c r="O9" i="278"/>
  <c r="O10" i="278"/>
  <c r="O11" i="278"/>
  <c r="O12" i="278"/>
  <c r="O13" i="278"/>
  <c r="O14" i="278"/>
  <c r="O15" i="278"/>
  <c r="M9" i="278"/>
  <c r="M10" i="278"/>
  <c r="M11" i="278"/>
  <c r="M12" i="278"/>
  <c r="M13" i="278"/>
  <c r="M14" i="278"/>
  <c r="M15" i="278"/>
  <c r="K9" i="278"/>
  <c r="K10" i="278"/>
  <c r="K11" i="278"/>
  <c r="K12" i="278"/>
  <c r="K13" i="278"/>
  <c r="K14" i="278"/>
  <c r="K15" i="278"/>
  <c r="I9" i="278"/>
  <c r="I10" i="278"/>
  <c r="I11" i="278"/>
  <c r="I12" i="278"/>
  <c r="I13" i="278"/>
  <c r="I14" i="278"/>
  <c r="I15" i="278"/>
  <c r="G9" i="278"/>
  <c r="G10" i="278"/>
  <c r="G11" i="278"/>
  <c r="G12" i="278"/>
  <c r="E12" i="278" s="1"/>
  <c r="G13" i="278"/>
  <c r="G14" i="278"/>
  <c r="G15" i="278"/>
  <c r="Q8" i="278"/>
  <c r="O8" i="278"/>
  <c r="M8" i="278"/>
  <c r="K8" i="278"/>
  <c r="I8" i="278"/>
  <c r="G8" i="278"/>
  <c r="E14" i="278" l="1"/>
  <c r="E15" i="278"/>
  <c r="E9" i="278"/>
  <c r="E8" i="278"/>
  <c r="E10" i="278"/>
  <c r="E13" i="278"/>
  <c r="E11" i="278"/>
  <c r="F8" i="212"/>
  <c r="F9" i="212"/>
  <c r="F10" i="212"/>
  <c r="F11" i="212"/>
  <c r="F12" i="212"/>
  <c r="F13" i="212"/>
  <c r="F14" i="212"/>
  <c r="F15" i="212"/>
  <c r="F16" i="212"/>
  <c r="F17" i="212"/>
  <c r="F7" i="212"/>
  <c r="Q8" i="269" l="1"/>
  <c r="Q9" i="269"/>
  <c r="Q10" i="269"/>
  <c r="Q11" i="269"/>
  <c r="Q12" i="269"/>
  <c r="Q13" i="269"/>
  <c r="Q14" i="269"/>
  <c r="Q15" i="269"/>
  <c r="Q16" i="269"/>
  <c r="Q17" i="269"/>
  <c r="Q18" i="269"/>
  <c r="Q19" i="269"/>
  <c r="Q20" i="269"/>
  <c r="Q21" i="269"/>
  <c r="Q22" i="269"/>
  <c r="O8" i="269"/>
  <c r="O9" i="269"/>
  <c r="O10" i="269"/>
  <c r="O11" i="269"/>
  <c r="O12" i="269"/>
  <c r="O13" i="269"/>
  <c r="O14" i="269"/>
  <c r="O16" i="269"/>
  <c r="O17" i="269"/>
  <c r="M8" i="269"/>
  <c r="M9" i="269"/>
  <c r="M10" i="269"/>
  <c r="M11" i="269"/>
  <c r="M12" i="269"/>
  <c r="M13" i="269"/>
  <c r="M14" i="269"/>
  <c r="M15" i="269"/>
  <c r="M16" i="269"/>
  <c r="M17" i="269"/>
  <c r="M18" i="269"/>
  <c r="M19" i="269"/>
  <c r="M20" i="269"/>
  <c r="M21" i="269"/>
  <c r="M22" i="269"/>
  <c r="K8" i="269"/>
  <c r="K9" i="269"/>
  <c r="K10" i="269"/>
  <c r="K11" i="269"/>
  <c r="K12" i="269"/>
  <c r="K13" i="269"/>
  <c r="K14" i="269"/>
  <c r="K16" i="269"/>
  <c r="K17" i="269"/>
  <c r="I8" i="269"/>
  <c r="I9" i="269"/>
  <c r="I10" i="269"/>
  <c r="I11" i="269"/>
  <c r="I12" i="269"/>
  <c r="I13" i="269"/>
  <c r="I14" i="269"/>
  <c r="I15" i="269"/>
  <c r="I16" i="269"/>
  <c r="I17" i="269"/>
  <c r="I18" i="269"/>
  <c r="I19" i="269"/>
  <c r="I20" i="269"/>
  <c r="I21" i="269"/>
  <c r="I22" i="269"/>
  <c r="G8" i="269"/>
  <c r="E8" i="269" s="1"/>
  <c r="G9" i="269"/>
  <c r="G10" i="269"/>
  <c r="E10" i="269" s="1"/>
  <c r="G11" i="269"/>
  <c r="E11" i="269" s="1"/>
  <c r="G12" i="269"/>
  <c r="E12" i="269" s="1"/>
  <c r="G13" i="269"/>
  <c r="G14" i="269"/>
  <c r="E14" i="269" s="1"/>
  <c r="G15" i="269"/>
  <c r="G16" i="269"/>
  <c r="E16" i="269" s="1"/>
  <c r="G17" i="269"/>
  <c r="G18" i="269"/>
  <c r="G19" i="269"/>
  <c r="G20" i="269"/>
  <c r="G21" i="269"/>
  <c r="G22" i="269"/>
  <c r="Q7" i="269"/>
  <c r="O7" i="269"/>
  <c r="M7" i="269"/>
  <c r="K7" i="269"/>
  <c r="I7" i="269"/>
  <c r="G7" i="269"/>
  <c r="E13" i="269" l="1"/>
  <c r="E17" i="269"/>
  <c r="E9" i="269"/>
  <c r="E7" i="269"/>
  <c r="Q8" i="201"/>
  <c r="Q9" i="201"/>
  <c r="Q10" i="201"/>
  <c r="Q11" i="201"/>
  <c r="Q12" i="201"/>
  <c r="Q13" i="201"/>
  <c r="Q14" i="201"/>
  <c r="Q15" i="201"/>
  <c r="Q16" i="201"/>
  <c r="Q17" i="201"/>
  <c r="Q18" i="201"/>
  <c r="Q19" i="201"/>
  <c r="Q20" i="201"/>
  <c r="Q21" i="201"/>
  <c r="Q22" i="201"/>
  <c r="O8" i="201"/>
  <c r="O9" i="201"/>
  <c r="O10" i="201"/>
  <c r="O11" i="201"/>
  <c r="O12" i="201"/>
  <c r="O13" i="201"/>
  <c r="O14" i="201"/>
  <c r="O16" i="201"/>
  <c r="O17" i="201"/>
  <c r="O18" i="201"/>
  <c r="O19" i="201"/>
  <c r="O21" i="201"/>
  <c r="M8" i="201"/>
  <c r="M9" i="201"/>
  <c r="M10" i="201"/>
  <c r="M11" i="201"/>
  <c r="M12" i="201"/>
  <c r="M13" i="201"/>
  <c r="M14" i="201"/>
  <c r="M15" i="201"/>
  <c r="M16" i="201"/>
  <c r="M17" i="201"/>
  <c r="M18" i="201"/>
  <c r="M19" i="201"/>
  <c r="M20" i="201"/>
  <c r="M21" i="201"/>
  <c r="M22" i="201"/>
  <c r="K8" i="201"/>
  <c r="K9" i="201"/>
  <c r="K10" i="201"/>
  <c r="K11" i="201"/>
  <c r="K12" i="201"/>
  <c r="K13" i="201"/>
  <c r="K14" i="201"/>
  <c r="K16" i="201"/>
  <c r="K17" i="201"/>
  <c r="K18" i="201"/>
  <c r="K19" i="201"/>
  <c r="K21" i="201"/>
  <c r="I8" i="201"/>
  <c r="I9" i="201"/>
  <c r="I10" i="201"/>
  <c r="I11" i="201"/>
  <c r="I12" i="201"/>
  <c r="I13" i="201"/>
  <c r="I14" i="201"/>
  <c r="I15" i="201"/>
  <c r="I16" i="201"/>
  <c r="I17" i="201"/>
  <c r="I18" i="201"/>
  <c r="I19" i="201"/>
  <c r="I20" i="201"/>
  <c r="I21" i="201"/>
  <c r="I22" i="201"/>
  <c r="G8" i="201"/>
  <c r="G9" i="201"/>
  <c r="G10" i="201"/>
  <c r="G11" i="201"/>
  <c r="G12" i="201"/>
  <c r="G13" i="201"/>
  <c r="G14" i="201"/>
  <c r="E14" i="201" s="1"/>
  <c r="G15" i="201"/>
  <c r="G16" i="201"/>
  <c r="G17" i="201"/>
  <c r="G18" i="201"/>
  <c r="G19" i="201"/>
  <c r="G20" i="201"/>
  <c r="G21" i="201"/>
  <c r="G22" i="201"/>
  <c r="Q7" i="201"/>
  <c r="O7" i="201"/>
  <c r="M7" i="201"/>
  <c r="K7" i="201"/>
  <c r="I7" i="201"/>
  <c r="G7" i="201"/>
  <c r="E10" i="201" l="1"/>
  <c r="E12" i="201"/>
  <c r="E8" i="201"/>
  <c r="E21" i="201"/>
  <c r="E19" i="201"/>
  <c r="E17" i="201"/>
  <c r="E13" i="201"/>
  <c r="E11" i="201"/>
  <c r="E9" i="201"/>
  <c r="E18" i="201"/>
  <c r="E16" i="201"/>
  <c r="E7" i="201"/>
  <c r="N8" i="212"/>
  <c r="N9" i="212"/>
  <c r="N10" i="212"/>
  <c r="N11" i="212"/>
  <c r="N12" i="212"/>
  <c r="N13" i="212"/>
  <c r="N14" i="212"/>
  <c r="N15" i="212"/>
  <c r="N16" i="212"/>
  <c r="N17" i="212"/>
  <c r="L8" i="212"/>
  <c r="L9" i="212"/>
  <c r="L10" i="212"/>
  <c r="L11" i="212"/>
  <c r="L12" i="212"/>
  <c r="L13" i="212"/>
  <c r="L14" i="212"/>
  <c r="L15" i="212"/>
  <c r="L16" i="212"/>
  <c r="L17" i="212"/>
  <c r="J8" i="212"/>
  <c r="J9" i="212"/>
  <c r="J10" i="212"/>
  <c r="J11" i="212"/>
  <c r="J12" i="212"/>
  <c r="J13" i="212"/>
  <c r="J14" i="212"/>
  <c r="J15" i="212"/>
  <c r="J16" i="212"/>
  <c r="J17" i="212"/>
  <c r="H8" i="212"/>
  <c r="H9" i="212"/>
  <c r="H10" i="212"/>
  <c r="H11" i="212"/>
  <c r="H12" i="212"/>
  <c r="H13" i="212"/>
  <c r="H14" i="212"/>
  <c r="H15" i="212"/>
  <c r="H16" i="212"/>
  <c r="H17" i="212"/>
  <c r="N7" i="212"/>
  <c r="L7" i="212"/>
  <c r="J7" i="212"/>
  <c r="H7" i="212"/>
  <c r="K9" i="279" l="1"/>
  <c r="K10" i="279"/>
  <c r="K11" i="279"/>
  <c r="K12" i="279"/>
  <c r="K13" i="279"/>
  <c r="K14" i="279"/>
  <c r="K15" i="279"/>
  <c r="I9" i="279"/>
  <c r="I10" i="279"/>
  <c r="I11" i="279"/>
  <c r="I12" i="279"/>
  <c r="I13" i="279"/>
  <c r="I14" i="279"/>
  <c r="I15" i="279"/>
  <c r="K8" i="279"/>
  <c r="I8" i="279"/>
  <c r="G9" i="279"/>
  <c r="G10" i="279"/>
  <c r="G11" i="279"/>
  <c r="G12" i="279"/>
  <c r="G13" i="279"/>
  <c r="G14" i="279"/>
  <c r="G15" i="279"/>
  <c r="M9" i="279"/>
  <c r="M10" i="279"/>
  <c r="M11" i="279"/>
  <c r="M12" i="279"/>
  <c r="M13" i="279"/>
  <c r="M14" i="279"/>
  <c r="M15" i="279"/>
  <c r="O9" i="279"/>
  <c r="O10" i="279"/>
  <c r="O11" i="279"/>
  <c r="E11" i="279" s="1"/>
  <c r="O12" i="279"/>
  <c r="O15" i="279"/>
  <c r="E15" i="279" s="1"/>
  <c r="Q9" i="279"/>
  <c r="Q10" i="279"/>
  <c r="Q11" i="279"/>
  <c r="Q12" i="279"/>
  <c r="Q15" i="279"/>
  <c r="Q8" i="279"/>
  <c r="O8" i="279"/>
  <c r="M8" i="279"/>
  <c r="G8" i="279"/>
  <c r="E8" i="279"/>
  <c r="E9" i="279" l="1"/>
  <c r="E12" i="279"/>
  <c r="E10" i="279"/>
  <c r="L8" i="210"/>
  <c r="L9" i="210"/>
  <c r="L10" i="210"/>
  <c r="L11" i="210"/>
  <c r="L12" i="210"/>
  <c r="L13" i="210"/>
  <c r="L14" i="210"/>
  <c r="J8" i="210"/>
  <c r="J9" i="210"/>
  <c r="J10" i="210"/>
  <c r="J11" i="210"/>
  <c r="J12" i="210"/>
  <c r="J13" i="210"/>
  <c r="J14" i="210"/>
  <c r="H8" i="210"/>
  <c r="H9" i="210"/>
  <c r="F9" i="210" s="1"/>
  <c r="H10" i="210"/>
  <c r="F10" i="210" s="1"/>
  <c r="H11" i="210"/>
  <c r="F11" i="210" s="1"/>
  <c r="H12" i="210"/>
  <c r="F12" i="210" s="1"/>
  <c r="H13" i="210"/>
  <c r="F13" i="210" s="1"/>
  <c r="H14" i="210"/>
  <c r="L7" i="210"/>
  <c r="J7" i="210"/>
  <c r="H7" i="210"/>
  <c r="F7" i="210" s="1"/>
  <c r="F8" i="210" l="1"/>
  <c r="F14" i="210"/>
  <c r="L8" i="184"/>
  <c r="L9" i="184"/>
  <c r="L10" i="184"/>
  <c r="L11" i="184"/>
  <c r="L12" i="184"/>
  <c r="L13" i="184"/>
  <c r="L14" i="184"/>
  <c r="J8" i="184"/>
  <c r="J9" i="184"/>
  <c r="J10" i="184"/>
  <c r="J11" i="184"/>
  <c r="J12" i="184"/>
  <c r="J13" i="184"/>
  <c r="J14" i="184"/>
  <c r="H8" i="184"/>
  <c r="F8" i="184" s="1"/>
  <c r="H9" i="184"/>
  <c r="F9" i="184" s="1"/>
  <c r="H10" i="184"/>
  <c r="F10" i="184" s="1"/>
  <c r="H11" i="184"/>
  <c r="F11" i="184" s="1"/>
  <c r="H12" i="184"/>
  <c r="F12" i="184" s="1"/>
  <c r="H13" i="184"/>
  <c r="H14" i="184"/>
  <c r="F14" i="184" s="1"/>
  <c r="L7" i="184"/>
  <c r="J7" i="184"/>
  <c r="H7" i="184"/>
  <c r="F7" i="184" s="1"/>
  <c r="J17" i="208"/>
  <c r="J18" i="208"/>
  <c r="J19" i="208"/>
  <c r="J20" i="208"/>
  <c r="H17" i="208"/>
  <c r="H18" i="208"/>
  <c r="H19" i="208"/>
  <c r="H20" i="208"/>
  <c r="F17" i="208"/>
  <c r="F18" i="208"/>
  <c r="F19" i="208"/>
  <c r="F20" i="208"/>
  <c r="D20" i="208" s="1"/>
  <c r="J8" i="208"/>
  <c r="J9" i="208"/>
  <c r="J10" i="208"/>
  <c r="J11" i="208"/>
  <c r="H8" i="208"/>
  <c r="H9" i="208"/>
  <c r="H10" i="208"/>
  <c r="H11" i="208"/>
  <c r="F8" i="208"/>
  <c r="F9" i="208"/>
  <c r="F10" i="208"/>
  <c r="F11" i="208"/>
  <c r="J16" i="208"/>
  <c r="H16" i="208"/>
  <c r="F16" i="208"/>
  <c r="D16" i="208" s="1"/>
  <c r="J7" i="208"/>
  <c r="H7" i="208"/>
  <c r="F7" i="208"/>
  <c r="D7" i="208" s="1"/>
  <c r="J17" i="7"/>
  <c r="J18" i="7"/>
  <c r="J19" i="7"/>
  <c r="J20" i="7"/>
  <c r="H17" i="7"/>
  <c r="H18" i="7"/>
  <c r="H19" i="7"/>
  <c r="H20" i="7"/>
  <c r="F17" i="7"/>
  <c r="D17" i="7" s="1"/>
  <c r="F18" i="7"/>
  <c r="D18" i="7" s="1"/>
  <c r="F19" i="7"/>
  <c r="D19" i="7" s="1"/>
  <c r="F20" i="7"/>
  <c r="D20" i="7" s="1"/>
  <c r="J8" i="7"/>
  <c r="J9" i="7"/>
  <c r="J10" i="7"/>
  <c r="J11" i="7"/>
  <c r="H8" i="7"/>
  <c r="H9" i="7"/>
  <c r="H10" i="7"/>
  <c r="D10" i="7" s="1"/>
  <c r="H11" i="7"/>
  <c r="J16" i="7"/>
  <c r="H16" i="7"/>
  <c r="F16" i="7"/>
  <c r="D16" i="7" s="1"/>
  <c r="F8" i="7"/>
  <c r="D8" i="7" s="1"/>
  <c r="F9" i="7"/>
  <c r="D9" i="7" s="1"/>
  <c r="F10" i="7"/>
  <c r="F11" i="7"/>
  <c r="J7" i="7"/>
  <c r="H7" i="7"/>
  <c r="F7" i="7"/>
  <c r="D7" i="7" l="1"/>
  <c r="D11" i="208"/>
  <c r="D10" i="208"/>
  <c r="D19" i="208"/>
  <c r="D11" i="7"/>
  <c r="D9" i="208"/>
  <c r="D18" i="208"/>
  <c r="D8" i="208"/>
  <c r="D17" i="208"/>
  <c r="F13" i="184"/>
  <c r="Z10" i="3"/>
  <c r="Z11" i="3"/>
  <c r="Z12" i="3"/>
  <c r="Z13" i="3"/>
  <c r="X10" i="3"/>
  <c r="X11" i="3"/>
  <c r="X12" i="3"/>
  <c r="X13" i="3"/>
  <c r="V10" i="3"/>
  <c r="V11" i="3"/>
  <c r="V12" i="3"/>
  <c r="V13" i="3"/>
  <c r="T10" i="3"/>
  <c r="T11" i="3"/>
  <c r="T12" i="3"/>
  <c r="T13" i="3"/>
  <c r="Z9" i="3"/>
  <c r="X9" i="3"/>
  <c r="V9" i="3"/>
  <c r="T9" i="3"/>
  <c r="Z8" i="228" l="1"/>
  <c r="Z9" i="228"/>
  <c r="Z13" i="228"/>
  <c r="Z14" i="228"/>
  <c r="Z15" i="228"/>
  <c r="Z16" i="228"/>
  <c r="Z18" i="228"/>
  <c r="Z19" i="228"/>
  <c r="Z20" i="228"/>
  <c r="Z7" i="228"/>
  <c r="X7" i="228"/>
  <c r="X8" i="228"/>
  <c r="X9" i="228"/>
  <c r="X10" i="228"/>
  <c r="X11" i="228"/>
  <c r="X12" i="228"/>
  <c r="X13" i="228"/>
  <c r="X14" i="228"/>
  <c r="X15" i="228"/>
  <c r="X16" i="228"/>
  <c r="X18" i="228"/>
  <c r="X19" i="228"/>
  <c r="X20" i="228"/>
  <c r="V8" i="228"/>
  <c r="V9" i="228"/>
  <c r="V10" i="228"/>
  <c r="V11" i="228"/>
  <c r="V12" i="228"/>
  <c r="V13" i="228"/>
  <c r="V14" i="228"/>
  <c r="V15" i="228"/>
  <c r="V16" i="228"/>
  <c r="V18" i="228"/>
  <c r="T8" i="228"/>
  <c r="T9" i="228"/>
  <c r="T10" i="228"/>
  <c r="T11" i="228"/>
  <c r="T12" i="228"/>
  <c r="T13" i="228"/>
  <c r="T14" i="228"/>
  <c r="T15" i="228"/>
  <c r="T16" i="228"/>
  <c r="T18" i="228"/>
  <c r="R8" i="228"/>
  <c r="R9" i="228"/>
  <c r="R10" i="228"/>
  <c r="R11" i="228"/>
  <c r="R12" i="228"/>
  <c r="R13" i="228"/>
  <c r="R14" i="228"/>
  <c r="R15" i="228"/>
  <c r="R16" i="228"/>
  <c r="R18" i="228"/>
  <c r="R19" i="228"/>
  <c r="R20" i="228"/>
  <c r="P8" i="228"/>
  <c r="P9" i="228"/>
  <c r="P10" i="228"/>
  <c r="P11" i="228"/>
  <c r="P12" i="228"/>
  <c r="P13" i="228"/>
  <c r="P14" i="228"/>
  <c r="N8" i="228"/>
  <c r="N9" i="228"/>
  <c r="N10" i="228"/>
  <c r="N11" i="228"/>
  <c r="N12" i="228"/>
  <c r="N13" i="228"/>
  <c r="N14" i="228"/>
  <c r="N15" i="228"/>
  <c r="L8" i="228"/>
  <c r="L9" i="228"/>
  <c r="L10" i="228"/>
  <c r="L11" i="228"/>
  <c r="L12" i="228"/>
  <c r="L13" i="228"/>
  <c r="L14" i="228"/>
  <c r="L16" i="228"/>
  <c r="L18" i="228"/>
  <c r="L19" i="228"/>
  <c r="L20" i="228"/>
  <c r="V7" i="228"/>
  <c r="T7" i="228"/>
  <c r="R7" i="228"/>
  <c r="P7" i="228"/>
  <c r="N7" i="228"/>
  <c r="L7" i="228"/>
  <c r="J8" i="228"/>
  <c r="J9" i="228"/>
  <c r="J11" i="228"/>
  <c r="J12" i="228"/>
  <c r="J13" i="228"/>
  <c r="J14" i="228"/>
  <c r="J16" i="228"/>
  <c r="J18" i="228"/>
  <c r="J19" i="228"/>
  <c r="J7" i="228"/>
  <c r="H8" i="228"/>
  <c r="H9" i="228"/>
  <c r="H10" i="228"/>
  <c r="H11" i="228"/>
  <c r="H12" i="228"/>
  <c r="H13" i="228"/>
  <c r="H14" i="228"/>
  <c r="H15" i="228"/>
  <c r="H16" i="228"/>
  <c r="H18" i="228"/>
  <c r="H19" i="228"/>
  <c r="H7" i="228"/>
  <c r="N18" i="242"/>
  <c r="N19" i="242"/>
  <c r="N20" i="242"/>
  <c r="N21" i="242"/>
  <c r="N22" i="242"/>
  <c r="L18" i="242"/>
  <c r="L19" i="242"/>
  <c r="L20" i="242"/>
  <c r="L21" i="242"/>
  <c r="L22" i="242"/>
  <c r="J18" i="242"/>
  <c r="J19" i="242"/>
  <c r="J20" i="242"/>
  <c r="J21" i="242"/>
  <c r="J22" i="242"/>
  <c r="N17" i="242"/>
  <c r="L17" i="242"/>
  <c r="J17" i="242"/>
  <c r="H18" i="242"/>
  <c r="H19" i="242"/>
  <c r="H20" i="242"/>
  <c r="H21" i="242"/>
  <c r="H22" i="242"/>
  <c r="H17" i="242"/>
  <c r="K12" i="301" l="1"/>
  <c r="K13" i="301"/>
  <c r="K14" i="301"/>
  <c r="K15" i="301"/>
  <c r="K16" i="301"/>
  <c r="K11" i="301"/>
  <c r="I12" i="301" l="1"/>
  <c r="I13" i="301"/>
  <c r="I14" i="301"/>
  <c r="I15" i="301"/>
  <c r="I16" i="301"/>
  <c r="I17" i="301"/>
  <c r="I18" i="301"/>
  <c r="I11" i="301"/>
  <c r="M12" i="301"/>
  <c r="M13" i="301"/>
  <c r="M14" i="301"/>
  <c r="M15" i="301"/>
  <c r="M16" i="301"/>
  <c r="M17" i="301"/>
  <c r="M18" i="301"/>
  <c r="M11" i="301"/>
  <c r="G12" i="301"/>
  <c r="G13" i="301"/>
  <c r="G14" i="301"/>
  <c r="G15" i="301"/>
  <c r="G16" i="301"/>
  <c r="E16" i="301" s="1"/>
  <c r="G17" i="301"/>
  <c r="E17" i="301" s="1"/>
  <c r="G18" i="301"/>
  <c r="E18" i="301" s="1"/>
  <c r="G11" i="301"/>
  <c r="E11" i="301" s="1"/>
  <c r="M8" i="301"/>
  <c r="M9" i="301"/>
  <c r="K8" i="301"/>
  <c r="K9" i="301"/>
  <c r="I8" i="301"/>
  <c r="I9" i="301"/>
  <c r="G8" i="301"/>
  <c r="E8" i="301" s="1"/>
  <c r="G9" i="301"/>
  <c r="E9" i="301" s="1"/>
  <c r="M7" i="301"/>
  <c r="K7" i="301"/>
  <c r="I7" i="301"/>
  <c r="G7" i="301"/>
  <c r="E7" i="301" s="1"/>
  <c r="E12" i="301" l="1"/>
  <c r="E14" i="301"/>
  <c r="E15" i="301"/>
  <c r="E13" i="301"/>
  <c r="H20" i="4"/>
  <c r="K20" i="4"/>
  <c r="J8" i="243" l="1"/>
  <c r="J9" i="243"/>
  <c r="J10" i="243"/>
  <c r="J11" i="243"/>
  <c r="J12" i="243"/>
  <c r="J13" i="243"/>
  <c r="J14" i="243"/>
  <c r="J15" i="243"/>
  <c r="J16" i="243"/>
  <c r="J17" i="243"/>
  <c r="J18" i="243"/>
  <c r="J19" i="243"/>
  <c r="J20" i="243"/>
  <c r="J21" i="243"/>
  <c r="J22" i="243"/>
  <c r="J23" i="243"/>
  <c r="J24" i="243"/>
  <c r="J25" i="243"/>
  <c r="J26" i="243"/>
  <c r="J27" i="243"/>
  <c r="H8" i="243"/>
  <c r="H9" i="243"/>
  <c r="H10" i="243"/>
  <c r="H11" i="243"/>
  <c r="H12" i="243"/>
  <c r="H13" i="243"/>
  <c r="H14" i="243"/>
  <c r="H15" i="243"/>
  <c r="H16" i="243"/>
  <c r="H17" i="243"/>
  <c r="H18" i="243"/>
  <c r="H19" i="243"/>
  <c r="H20" i="243"/>
  <c r="H21" i="243"/>
  <c r="H22" i="243"/>
  <c r="H23" i="243"/>
  <c r="H24" i="243"/>
  <c r="H25" i="243"/>
  <c r="H26" i="243"/>
  <c r="H27" i="243"/>
  <c r="F8" i="243"/>
  <c r="F9" i="243"/>
  <c r="F10" i="243"/>
  <c r="F11" i="243"/>
  <c r="F12" i="243"/>
  <c r="D12" i="243" s="1"/>
  <c r="F13" i="243"/>
  <c r="D13" i="243" s="1"/>
  <c r="F14" i="243"/>
  <c r="D14" i="243" s="1"/>
  <c r="F15" i="243"/>
  <c r="D15" i="243" s="1"/>
  <c r="F16" i="243"/>
  <c r="F17" i="243"/>
  <c r="F18" i="243"/>
  <c r="F19" i="243"/>
  <c r="F20" i="243"/>
  <c r="F21" i="243"/>
  <c r="F22" i="243"/>
  <c r="F23" i="243"/>
  <c r="F24" i="243"/>
  <c r="D24" i="243" s="1"/>
  <c r="F25" i="243"/>
  <c r="D25" i="243" s="1"/>
  <c r="F26" i="243"/>
  <c r="D26" i="243" s="1"/>
  <c r="F27" i="243"/>
  <c r="D27" i="243" s="1"/>
  <c r="J7" i="243"/>
  <c r="H7" i="243"/>
  <c r="F7" i="243"/>
  <c r="D7" i="243" s="1"/>
  <c r="D23" i="243" l="1"/>
  <c r="D11" i="243"/>
  <c r="D22" i="243"/>
  <c r="D10" i="243"/>
  <c r="D9" i="243"/>
  <c r="D20" i="243"/>
  <c r="D8" i="243"/>
  <c r="D21" i="243"/>
  <c r="D19" i="243"/>
  <c r="D17" i="243"/>
  <c r="D18" i="243"/>
  <c r="D16" i="243"/>
  <c r="K17" i="4"/>
  <c r="K18" i="4"/>
  <c r="K19" i="4"/>
  <c r="K16" i="4"/>
  <c r="H17" i="4"/>
  <c r="H18" i="4"/>
  <c r="H19" i="4"/>
  <c r="H16" i="4"/>
  <c r="F16" i="4" s="1"/>
  <c r="J17" i="4"/>
  <c r="J18" i="4"/>
  <c r="J19" i="4"/>
  <c r="J20" i="4"/>
  <c r="F20" i="4" s="1"/>
  <c r="J16" i="4"/>
  <c r="K8" i="4"/>
  <c r="K9" i="4"/>
  <c r="K10" i="4"/>
  <c r="K11" i="4"/>
  <c r="K12" i="4"/>
  <c r="K13" i="4"/>
  <c r="K14" i="4"/>
  <c r="K7" i="4"/>
  <c r="J8" i="4"/>
  <c r="J9" i="4"/>
  <c r="F9" i="4" s="1"/>
  <c r="J10" i="4"/>
  <c r="F10" i="4" s="1"/>
  <c r="J11" i="4"/>
  <c r="J12" i="4"/>
  <c r="J13" i="4"/>
  <c r="J14" i="4"/>
  <c r="H8" i="4"/>
  <c r="H9" i="4"/>
  <c r="H10" i="4"/>
  <c r="H11" i="4"/>
  <c r="F11" i="4" s="1"/>
  <c r="H12" i="4"/>
  <c r="F12" i="4" s="1"/>
  <c r="H13" i="4"/>
  <c r="H14" i="4"/>
  <c r="J7" i="4"/>
  <c r="H7" i="4"/>
  <c r="F14" i="4" l="1"/>
  <c r="F19" i="4"/>
  <c r="F8" i="4"/>
  <c r="F13" i="4"/>
  <c r="F18" i="4"/>
  <c r="F17" i="4"/>
  <c r="F7" i="4"/>
  <c r="R10" i="3"/>
  <c r="R11" i="3"/>
  <c r="R12" i="3"/>
  <c r="R13" i="3"/>
  <c r="P10" i="3"/>
  <c r="P11" i="3"/>
  <c r="P12" i="3"/>
  <c r="P13" i="3"/>
  <c r="N10" i="3"/>
  <c r="N11" i="3"/>
  <c r="N12" i="3"/>
  <c r="N13" i="3"/>
  <c r="L10" i="3"/>
  <c r="L11" i="3"/>
  <c r="L12" i="3"/>
  <c r="L13" i="3"/>
  <c r="J10" i="3"/>
  <c r="J11" i="3"/>
  <c r="J12" i="3"/>
  <c r="J13" i="3"/>
  <c r="H10" i="3"/>
  <c r="H11" i="3"/>
  <c r="H12" i="3"/>
  <c r="H13" i="3"/>
  <c r="F10" i="3"/>
  <c r="F11" i="3"/>
  <c r="D11" i="3" s="1"/>
  <c r="F12" i="3"/>
  <c r="D12" i="3" s="1"/>
  <c r="F13" i="3"/>
  <c r="D13" i="3" s="1"/>
  <c r="R9" i="3"/>
  <c r="P9" i="3"/>
  <c r="N9" i="3"/>
  <c r="L9" i="3"/>
  <c r="J9" i="3"/>
  <c r="H9" i="3"/>
  <c r="F9" i="3"/>
  <c r="D9" i="3" s="1"/>
  <c r="D10" i="3" l="1"/>
  <c r="K20" i="102"/>
  <c r="J20" i="102"/>
  <c r="H20" i="102"/>
  <c r="F20" i="102" s="1"/>
  <c r="K19" i="102"/>
  <c r="J19" i="102"/>
  <c r="H19" i="102"/>
  <c r="K18" i="102"/>
  <c r="J18" i="102"/>
  <c r="H18" i="102"/>
  <c r="K17" i="102"/>
  <c r="J17" i="102"/>
  <c r="H17" i="102"/>
  <c r="K16" i="102"/>
  <c r="J16" i="102"/>
  <c r="H16" i="102"/>
  <c r="K15" i="102"/>
  <c r="J15" i="102"/>
  <c r="H15" i="102"/>
  <c r="K14" i="102"/>
  <c r="J14" i="102"/>
  <c r="H14" i="102"/>
  <c r="K13" i="102"/>
  <c r="J13" i="102"/>
  <c r="H13" i="102"/>
  <c r="E12" i="102"/>
  <c r="K12" i="102" s="1"/>
  <c r="E11" i="102"/>
  <c r="J11" i="102" s="1"/>
  <c r="E10" i="102"/>
  <c r="K10" i="102" s="1"/>
  <c r="E9" i="102"/>
  <c r="J9" i="102" s="1"/>
  <c r="I8" i="102"/>
  <c r="G8" i="102"/>
  <c r="D8" i="102"/>
  <c r="E7" i="102"/>
  <c r="K7" i="102" s="1"/>
  <c r="F19" i="102" l="1"/>
  <c r="J10" i="102"/>
  <c r="F17" i="102"/>
  <c r="E8" i="102"/>
  <c r="K8" i="102" s="1"/>
  <c r="F16" i="102"/>
  <c r="J7" i="102"/>
  <c r="J12" i="102"/>
  <c r="F14" i="102"/>
  <c r="F18" i="102"/>
  <c r="F13" i="102"/>
  <c r="F15" i="102"/>
  <c r="H9" i="102"/>
  <c r="F9" i="102" s="1"/>
  <c r="K9" i="102"/>
  <c r="H11" i="102"/>
  <c r="F11" i="102" s="1"/>
  <c r="K11" i="102"/>
  <c r="H7" i="102"/>
  <c r="H10" i="102"/>
  <c r="F10" i="102" s="1"/>
  <c r="H12" i="102"/>
  <c r="F7" i="102" l="1"/>
  <c r="F12" i="102"/>
  <c r="J8" i="102"/>
  <c r="H8" i="102"/>
  <c r="F8" i="102" s="1"/>
  <c r="E14" i="192"/>
  <c r="E13" i="192"/>
  <c r="F12" i="192"/>
  <c r="E12" i="192"/>
  <c r="E11" i="192"/>
  <c r="E10" i="192"/>
  <c r="H9" i="192"/>
  <c r="G9" i="192"/>
  <c r="E9" i="192" s="1"/>
  <c r="F9" i="192"/>
  <c r="E8" i="192"/>
  <c r="H6" i="192"/>
  <c r="F6" i="192"/>
  <c r="G11" i="96"/>
  <c r="J11" i="96"/>
  <c r="G12" i="96"/>
  <c r="J12" i="96"/>
  <c r="G13" i="96"/>
  <c r="J13" i="96"/>
  <c r="G14" i="96"/>
  <c r="J14" i="96"/>
  <c r="P9" i="96"/>
  <c r="R9" i="96"/>
  <c r="R14" i="96"/>
  <c r="P14" i="96"/>
  <c r="N14" i="96"/>
  <c r="L14" i="96"/>
  <c r="R13" i="96"/>
  <c r="P13" i="96"/>
  <c r="N13" i="96"/>
  <c r="L13" i="96"/>
  <c r="H13" i="96" s="1"/>
  <c r="R12" i="96"/>
  <c r="P12" i="96"/>
  <c r="N12" i="96"/>
  <c r="L12" i="96"/>
  <c r="R11" i="96"/>
  <c r="P11" i="96"/>
  <c r="N11" i="96"/>
  <c r="L11" i="96"/>
  <c r="H11" i="96" s="1"/>
  <c r="R10" i="96"/>
  <c r="P10" i="96"/>
  <c r="N10" i="96"/>
  <c r="L10" i="96"/>
  <c r="J10" i="96"/>
  <c r="G10" i="96"/>
  <c r="N9" i="96"/>
  <c r="L9" i="96"/>
  <c r="J9" i="96"/>
  <c r="G9" i="96"/>
  <c r="R8" i="96"/>
  <c r="P8" i="96"/>
  <c r="N8" i="96"/>
  <c r="L8" i="96"/>
  <c r="J8" i="96"/>
  <c r="G8" i="96"/>
  <c r="R7" i="96"/>
  <c r="P7" i="96"/>
  <c r="N7" i="96"/>
  <c r="L7" i="96"/>
  <c r="J7" i="96"/>
  <c r="G7" i="96"/>
  <c r="H8" i="96" l="1"/>
  <c r="H7" i="96"/>
  <c r="H14" i="96"/>
  <c r="H12" i="96"/>
  <c r="H10" i="96"/>
  <c r="H9" i="96"/>
  <c r="E8" i="293" l="1"/>
  <c r="J14" i="293"/>
  <c r="H14" i="293"/>
  <c r="J13" i="293"/>
  <c r="H13" i="293"/>
  <c r="J12" i="293"/>
  <c r="H12" i="293"/>
  <c r="J11" i="293"/>
  <c r="H11" i="293"/>
  <c r="J10" i="293"/>
  <c r="H10" i="293"/>
  <c r="J9" i="293"/>
  <c r="H9" i="293"/>
  <c r="H8" i="293"/>
  <c r="J8" i="293"/>
  <c r="E7" i="293"/>
  <c r="H7" i="293" s="1"/>
  <c r="J7" i="293" l="1"/>
  <c r="F7" i="293"/>
  <c r="J12" i="313"/>
  <c r="H12" i="313"/>
  <c r="J11" i="313"/>
  <c r="H11" i="313"/>
  <c r="J10" i="313"/>
  <c r="H10" i="313"/>
  <c r="J9" i="313"/>
  <c r="H9" i="313"/>
  <c r="J8" i="313"/>
  <c r="H8" i="313"/>
  <c r="I7" i="313"/>
  <c r="G7" i="313"/>
  <c r="E7" i="313"/>
  <c r="J14" i="332"/>
  <c r="H14" i="332"/>
  <c r="J13" i="332"/>
  <c r="H13" i="332"/>
  <c r="N12" i="332"/>
  <c r="L12" i="332"/>
  <c r="J12" i="332"/>
  <c r="H12" i="332"/>
  <c r="N11" i="332"/>
  <c r="L11" i="332"/>
  <c r="J11" i="332"/>
  <c r="H11" i="332"/>
  <c r="N10" i="332"/>
  <c r="L10" i="332"/>
  <c r="J10" i="332"/>
  <c r="H10" i="332"/>
  <c r="N9" i="332"/>
  <c r="L9" i="332"/>
  <c r="J9" i="332"/>
  <c r="H9" i="332"/>
  <c r="L8" i="332"/>
  <c r="I8" i="332"/>
  <c r="G8" i="332"/>
  <c r="E8" i="332"/>
  <c r="E7" i="332"/>
  <c r="L7" i="332" s="1"/>
  <c r="N7" i="332" l="1"/>
  <c r="J7" i="313"/>
  <c r="N8" i="332"/>
  <c r="H8" i="332"/>
  <c r="J7" i="332"/>
  <c r="J8" i="332"/>
  <c r="H7" i="313"/>
  <c r="H7" i="332"/>
  <c r="F7" i="332" s="1"/>
  <c r="C8" i="331"/>
  <c r="C7" i="331"/>
  <c r="C6" i="331"/>
  <c r="D14" i="330"/>
  <c r="D13" i="330"/>
  <c r="D12" i="330"/>
  <c r="D11" i="330"/>
  <c r="D10" i="330"/>
  <c r="D9" i="330"/>
  <c r="D8" i="330"/>
  <c r="D7" i="330"/>
  <c r="I6" i="330"/>
  <c r="H6" i="330"/>
  <c r="G6" i="330"/>
  <c r="F6" i="330"/>
  <c r="E6" i="330"/>
  <c r="D6" i="330" l="1"/>
  <c r="E7" i="192"/>
  <c r="G6" i="192"/>
  <c r="E6" i="192"/>
</calcChain>
</file>

<file path=xl/sharedStrings.xml><?xml version="1.0" encoding="utf-8"?>
<sst xmlns="http://schemas.openxmlformats.org/spreadsheetml/2006/main" count="3471" uniqueCount="1144">
  <si>
    <t>#목차</t>
  </si>
  <si>
    <t>(단위 : 명, %)</t>
    <phoneticPr fontId="2" type="noConversion"/>
  </si>
  <si>
    <t>구성비</t>
    <phoneticPr fontId="2" type="noConversion"/>
  </si>
  <si>
    <t>구성비</t>
    <phoneticPr fontId="2" type="noConversion"/>
  </si>
  <si>
    <t>구성비</t>
  </si>
  <si>
    <t>구성비</t>
    <phoneticPr fontId="2" type="noConversion"/>
  </si>
  <si>
    <t>65세 이상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</si>
  <si>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</si>
  <si>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</si>
  <si>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</si>
  <si>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</si>
  <si>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남 성</t>
    <phoneticPr fontId="2" type="noConversion"/>
  </si>
  <si>
    <t>여 성</t>
    <phoneticPr fontId="2" type="noConversion"/>
  </si>
  <si>
    <t>성 비</t>
    <phoneticPr fontId="2" type="noConversion"/>
  </si>
  <si>
    <t>19세 이하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</si>
  <si>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</si>
  <si>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</si>
  <si>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</si>
  <si>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</si>
  <si>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60~64세</t>
    <phoneticPr fontId="2" type="noConversion"/>
  </si>
  <si>
    <t>남 성</t>
    <phoneticPr fontId="2" type="noConversion"/>
  </si>
  <si>
    <t>여 성</t>
    <phoneticPr fontId="2" type="noConversion"/>
  </si>
  <si>
    <t>합 계</t>
    <phoneticPr fontId="2" type="noConversion"/>
  </si>
  <si>
    <t>노인인구
(65세 이상)</t>
    <phoneticPr fontId="2" type="noConversion"/>
  </si>
  <si>
    <t>성별</t>
    <phoneticPr fontId="2" type="noConversion"/>
  </si>
  <si>
    <t>노인(65세 이상)</t>
    <phoneticPr fontId="2" type="noConversion"/>
  </si>
  <si>
    <t>기타</t>
    <phoneticPr fontId="2" type="noConversion"/>
  </si>
  <si>
    <t>경기도</t>
    <phoneticPr fontId="2" type="noConversion"/>
  </si>
  <si>
    <t>합계</t>
    <phoneticPr fontId="2" type="noConversion"/>
  </si>
  <si>
    <t>3인 이상 가구</t>
    <phoneticPr fontId="2" type="noConversion"/>
  </si>
  <si>
    <t>(단위 : 가구, %)</t>
    <phoneticPr fontId="2" type="noConversion"/>
  </si>
  <si>
    <t>단독주택</t>
    <phoneticPr fontId="2" type="noConversion"/>
  </si>
  <si>
    <t>아파트</t>
    <phoneticPr fontId="2" type="noConversion"/>
  </si>
  <si>
    <t>연립주택</t>
    <phoneticPr fontId="2" type="noConversion"/>
  </si>
  <si>
    <t>다세대주택</t>
    <phoneticPr fontId="2" type="noConversion"/>
  </si>
  <si>
    <t>노인 (65세 이상)</t>
    <phoneticPr fontId="2" type="noConversion"/>
  </si>
  <si>
    <t>80세 이상</t>
  </si>
  <si>
    <t>2016년</t>
  </si>
  <si>
    <t>19세 이하</t>
    <phoneticPr fontId="2" type="noConversion"/>
  </si>
  <si>
    <t>20~29세</t>
    <phoneticPr fontId="2" type="noConversion"/>
  </si>
  <si>
    <t>65세 이상</t>
    <phoneticPr fontId="2" type="noConversion"/>
  </si>
  <si>
    <t>65~69세</t>
  </si>
  <si>
    <t>75~79세</t>
  </si>
  <si>
    <t>구성비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</si>
  <si>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</si>
  <si>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</si>
  <si>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</si>
  <si>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19세 이하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</si>
  <si>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</si>
  <si>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</si>
  <si>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</si>
  <si>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</si>
  <si>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60세 이상</t>
    <phoneticPr fontId="2" type="noConversion"/>
  </si>
  <si>
    <t>65세 이상</t>
    <phoneticPr fontId="2" type="noConversion"/>
  </si>
  <si>
    <t>100만원 미만</t>
    <phoneticPr fontId="2" type="noConversion"/>
  </si>
  <si>
    <t>자료: 한국고용정보원 「고용보험자료」</t>
    <phoneticPr fontId="2" type="noConversion"/>
  </si>
  <si>
    <t>(단위 : 명, %)</t>
    <phoneticPr fontId="2" type="noConversion"/>
  </si>
  <si>
    <t>고용보험
피보험자</t>
    <phoneticPr fontId="2" type="noConversion"/>
  </si>
  <si>
    <t>1년 미만</t>
    <phoneticPr fontId="2" type="noConversion"/>
  </si>
  <si>
    <t>1년 ~ 3년 미만</t>
    <phoneticPr fontId="2" type="noConversion"/>
  </si>
  <si>
    <t>3년 ~ 5년 미만</t>
    <phoneticPr fontId="2" type="noConversion"/>
  </si>
  <si>
    <t>5년 ~ 10년 미만</t>
    <phoneticPr fontId="2" type="noConversion"/>
  </si>
  <si>
    <t>10년 이상</t>
    <phoneticPr fontId="2" type="noConversion"/>
  </si>
  <si>
    <t>구성비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</si>
  <si>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</si>
  <si>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</si>
  <si>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</si>
  <si>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기간의 정함이 없는
근로계약</t>
    <phoneticPr fontId="2" type="noConversion"/>
  </si>
  <si>
    <t>기간의 정함이 없는
근로계약(시간제)</t>
    <phoneticPr fontId="2" type="noConversion"/>
  </si>
  <si>
    <t>기간의 정함이 있는
근로계약</t>
    <phoneticPr fontId="2" type="noConversion"/>
  </si>
  <si>
    <t>기간의 정함이 있는
근로계약(시간제)</t>
    <phoneticPr fontId="2" type="noConversion"/>
  </si>
  <si>
    <t>일용직</t>
    <phoneticPr fontId="2" type="noConversion"/>
  </si>
  <si>
    <t>관계없음</t>
    <phoneticPr fontId="2" type="noConversion"/>
  </si>
  <si>
    <t>100만원~
150만원 미만</t>
    <phoneticPr fontId="2" type="noConversion"/>
  </si>
  <si>
    <t>150만원~
200만원 미만</t>
    <phoneticPr fontId="2" type="noConversion"/>
  </si>
  <si>
    <t>200만원~
250만원 미만</t>
    <phoneticPr fontId="2" type="noConversion"/>
  </si>
  <si>
    <t>250만원 이상</t>
  </si>
  <si>
    <t>사업장</t>
    <phoneticPr fontId="2" type="noConversion"/>
  </si>
  <si>
    <t>급여비(B)</t>
  </si>
  <si>
    <t>진료비(A)</t>
  </si>
  <si>
    <t>호흡기결핵</t>
    <phoneticPr fontId="2" type="noConversion"/>
  </si>
  <si>
    <t>간암</t>
    <phoneticPr fontId="2" type="noConversion"/>
  </si>
  <si>
    <t>대장암</t>
    <phoneticPr fontId="2" type="noConversion"/>
  </si>
  <si>
    <t>위암</t>
    <phoneticPr fontId="2" type="noConversion"/>
  </si>
  <si>
    <t>소계</t>
    <phoneticPr fontId="2" type="noConversion"/>
  </si>
  <si>
    <t>구성비</t>
    <phoneticPr fontId="2" type="noConversion"/>
  </si>
  <si>
    <t>노인복지관</t>
    <phoneticPr fontId="2" type="noConversion"/>
  </si>
  <si>
    <t>경로당</t>
    <phoneticPr fontId="2" type="noConversion"/>
  </si>
  <si>
    <t>노인교실</t>
    <phoneticPr fontId="2" type="noConversion"/>
  </si>
  <si>
    <t>#목차</t>
    <phoneticPr fontId="2" type="noConversion"/>
  </si>
  <si>
    <t xml:space="preserve"> </t>
    <phoneticPr fontId="2" type="noConversion"/>
  </si>
  <si>
    <t>2017년</t>
  </si>
  <si>
    <t>60~64세</t>
    <phoneticPr fontId="2" type="noConversion"/>
  </si>
  <si>
    <t>80세 이상</t>
    <phoneticPr fontId="2" type="noConversion"/>
  </si>
  <si>
    <t>75~79세</t>
    <phoneticPr fontId="2" type="noConversion"/>
  </si>
  <si>
    <t>65~69세</t>
    <phoneticPr fontId="2" type="noConversion"/>
  </si>
  <si>
    <t>50~59세</t>
    <phoneticPr fontId="2" type="noConversion"/>
  </si>
  <si>
    <t>40~49세</t>
    <phoneticPr fontId="2" type="noConversion"/>
  </si>
  <si>
    <t>30~39세</t>
    <phoneticPr fontId="2" type="noConversion"/>
  </si>
  <si>
    <t>기초수급</t>
    <phoneticPr fontId="2" type="noConversion"/>
  </si>
  <si>
    <t>의료급여</t>
    <phoneticPr fontId="2" type="noConversion"/>
  </si>
  <si>
    <t>경감</t>
    <phoneticPr fontId="2" type="noConversion"/>
  </si>
  <si>
    <t>방문간호</t>
    <phoneticPr fontId="2" type="noConversion"/>
  </si>
  <si>
    <t>방문목욕</t>
    <phoneticPr fontId="2" type="noConversion"/>
  </si>
  <si>
    <t>방문요양</t>
    <phoneticPr fontId="2" type="noConversion"/>
  </si>
  <si>
    <t>노인(65세 이상)</t>
    <phoneticPr fontId="2" type="noConversion"/>
  </si>
  <si>
    <t>비혈연가구</t>
    <phoneticPr fontId="2" type="noConversion"/>
  </si>
  <si>
    <t>15세 이상
인구</t>
    <phoneticPr fontId="2" type="noConversion"/>
  </si>
  <si>
    <t>경제활동
인구</t>
    <phoneticPr fontId="2" type="noConversion"/>
  </si>
  <si>
    <t>비경제활동
인구</t>
    <phoneticPr fontId="2" type="noConversion"/>
  </si>
  <si>
    <t>취업자</t>
    <phoneticPr fontId="2" type="noConversion"/>
  </si>
  <si>
    <t>실업자</t>
    <phoneticPr fontId="2" type="noConversion"/>
  </si>
  <si>
    <t>고용률</t>
    <phoneticPr fontId="2" type="noConversion"/>
  </si>
  <si>
    <t>(단위 : 건, %)</t>
    <phoneticPr fontId="2" type="noConversion"/>
  </si>
  <si>
    <t>전  국</t>
    <phoneticPr fontId="2" type="noConversion"/>
  </si>
  <si>
    <t>(단위 : 명, %)</t>
    <phoneticPr fontId="2" type="noConversion"/>
  </si>
  <si>
    <t>1건</t>
    <phoneticPr fontId="2" type="noConversion"/>
  </si>
  <si>
    <t>2건</t>
    <phoneticPr fontId="2" type="noConversion"/>
  </si>
  <si>
    <t>구성비</t>
    <phoneticPr fontId="2" type="noConversion"/>
  </si>
  <si>
    <t>(단위 : 건, 명)</t>
    <phoneticPr fontId="2" type="noConversion"/>
  </si>
  <si>
    <t>전체</t>
    <phoneticPr fontId="2" type="noConversion"/>
  </si>
  <si>
    <t>특정 감염성 및 기생충성 질환</t>
    <phoneticPr fontId="2" type="noConversion"/>
  </si>
  <si>
    <t>악성신생물(암)</t>
    <phoneticPr fontId="2" type="noConversion"/>
  </si>
  <si>
    <t>내분비 영양 및 대사 질환</t>
    <phoneticPr fontId="2" type="noConversion"/>
  </si>
  <si>
    <t>신경계통의 질환</t>
    <phoneticPr fontId="2" type="noConversion"/>
  </si>
  <si>
    <t>순환계통의 질환</t>
    <phoneticPr fontId="2" type="noConversion"/>
  </si>
  <si>
    <t>호흡계통의 질환</t>
    <phoneticPr fontId="2" type="noConversion"/>
  </si>
  <si>
    <t>소화계통의 질환</t>
    <phoneticPr fontId="2" type="noConversion"/>
  </si>
  <si>
    <t>질병이환 및 사망의 외인</t>
    <phoneticPr fontId="2" type="noConversion"/>
  </si>
  <si>
    <t>위암</t>
    <phoneticPr fontId="2" type="noConversion"/>
  </si>
  <si>
    <t>간암</t>
    <phoneticPr fontId="2" type="noConversion"/>
  </si>
  <si>
    <t>폐암</t>
    <phoneticPr fontId="2" type="noConversion"/>
  </si>
  <si>
    <t>당뇨병</t>
    <phoneticPr fontId="2" type="noConversion"/>
  </si>
  <si>
    <t>폐렴</t>
    <phoneticPr fontId="2" type="noConversion"/>
  </si>
  <si>
    <t>만성 하기도
질환</t>
    <phoneticPr fontId="2" type="noConversion"/>
  </si>
  <si>
    <t>간 질환</t>
    <phoneticPr fontId="2" type="noConversion"/>
  </si>
  <si>
    <t>운수사고</t>
    <phoneticPr fontId="2" type="noConversion"/>
  </si>
  <si>
    <t>고의적 자해(자살)</t>
    <phoneticPr fontId="2" type="noConversion"/>
  </si>
  <si>
    <t>노인(65세 이상)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</si>
  <si>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</si>
  <si>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</si>
  <si>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</si>
  <si>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65~69세</t>
    <phoneticPr fontId="2" type="noConversion"/>
  </si>
  <si>
    <t>75~79세</t>
    <phoneticPr fontId="2" type="noConversion"/>
  </si>
  <si>
    <t>80세 이상</t>
    <phoneticPr fontId="2" type="noConversion"/>
  </si>
  <si>
    <t>노인
(65세 이상)</t>
    <phoneticPr fontId="2" type="noConversion"/>
  </si>
  <si>
    <t>2025년</t>
  </si>
  <si>
    <t>2030년</t>
  </si>
  <si>
    <t>2035년</t>
  </si>
  <si>
    <t>비거주용 건물 내 주택</t>
    <phoneticPr fontId="2" type="noConversion"/>
  </si>
  <si>
    <t>노인(65세 이상)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</si>
  <si>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</si>
  <si>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</si>
  <si>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</si>
  <si>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19세 이하</t>
    <phoneticPr fontId="2" type="noConversion"/>
  </si>
  <si>
    <t>20~29세</t>
    <phoneticPr fontId="2" type="noConversion"/>
  </si>
  <si>
    <t>직업</t>
    <phoneticPr fontId="2" type="noConversion"/>
  </si>
  <si>
    <t>가족</t>
    <phoneticPr fontId="2" type="noConversion"/>
  </si>
  <si>
    <t>주택</t>
    <phoneticPr fontId="2" type="noConversion"/>
  </si>
  <si>
    <t>교육</t>
    <phoneticPr fontId="2" type="noConversion"/>
  </si>
  <si>
    <t>주거 환경</t>
    <phoneticPr fontId="2" type="noConversion"/>
  </si>
  <si>
    <t>자연 환경</t>
    <phoneticPr fontId="2" type="noConversion"/>
  </si>
  <si>
    <t>2016년</t>
    <phoneticPr fontId="2" type="noConversion"/>
  </si>
  <si>
    <t>단기보호</t>
    <phoneticPr fontId="2" type="noConversion"/>
  </si>
  <si>
    <t>복지용구</t>
    <phoneticPr fontId="2" type="noConversion"/>
  </si>
  <si>
    <t>2등급</t>
    <phoneticPr fontId="2" type="noConversion"/>
  </si>
  <si>
    <t>3등급</t>
    <phoneticPr fontId="2" type="noConversion"/>
  </si>
  <si>
    <t>70~74세</t>
    <phoneticPr fontId="2" type="noConversion"/>
  </si>
  <si>
    <t>20~29세</t>
    <phoneticPr fontId="2" type="noConversion"/>
  </si>
  <si>
    <t>40~49세</t>
    <phoneticPr fontId="2" type="noConversion"/>
  </si>
  <si>
    <t>50~59세</t>
    <phoneticPr fontId="2" type="noConversion"/>
  </si>
  <si>
    <t>인정</t>
    <phoneticPr fontId="2" type="noConversion"/>
  </si>
  <si>
    <t>1-1. 연도별 인구 규모</t>
    <phoneticPr fontId="2" type="noConversion"/>
  </si>
  <si>
    <t>(단위 : 천 명, %)</t>
    <phoneticPr fontId="2" type="noConversion"/>
  </si>
  <si>
    <t>자료: 고용노동부 「구직 신청 자료」</t>
    <phoneticPr fontId="2" type="noConversion"/>
  </si>
  <si>
    <t>자료: 고용노동부  「구직 신청 자료」</t>
    <phoneticPr fontId="2" type="noConversion"/>
  </si>
  <si>
    <t>하반기</t>
    <phoneticPr fontId="2" type="noConversion"/>
  </si>
  <si>
    <t>상반기</t>
    <phoneticPr fontId="2" type="noConversion"/>
  </si>
  <si>
    <t>상반기</t>
    <phoneticPr fontId="2" type="noConversion"/>
  </si>
  <si>
    <t>하반기</t>
    <phoneticPr fontId="2" type="noConversion"/>
  </si>
  <si>
    <t>세대 구성 가구</t>
    <phoneticPr fontId="2" type="noConversion"/>
  </si>
  <si>
    <t>1인  가구</t>
    <phoneticPr fontId="2" type="noConversion"/>
  </si>
  <si>
    <t>2인  가구</t>
    <phoneticPr fontId="2" type="noConversion"/>
  </si>
  <si>
    <t>70~74세</t>
    <phoneticPr fontId="2" type="noConversion"/>
  </si>
  <si>
    <t>주택 이외의 거처</t>
    <phoneticPr fontId="2" type="noConversion"/>
  </si>
  <si>
    <t>시도 간 전입</t>
    <phoneticPr fontId="2" type="noConversion"/>
  </si>
  <si>
    <t>소유 물건 수</t>
    <phoneticPr fontId="2" type="noConversion"/>
  </si>
  <si>
    <t>구직 신청 건수</t>
    <phoneticPr fontId="2" type="noConversion"/>
  </si>
  <si>
    <t>사망자 수</t>
    <phoneticPr fontId="2" type="noConversion"/>
  </si>
  <si>
    <t xml:space="preserve"> 부상자 수</t>
    <phoneticPr fontId="2" type="noConversion"/>
  </si>
  <si>
    <t>횡단 중</t>
    <phoneticPr fontId="2" type="noConversion"/>
  </si>
  <si>
    <t>차도
통행 중</t>
    <phoneticPr fontId="2" type="noConversion"/>
  </si>
  <si>
    <t>길가장자리
통행 중</t>
    <phoneticPr fontId="2" type="noConversion"/>
  </si>
  <si>
    <t>보도
통행 중</t>
    <phoneticPr fontId="2" type="noConversion"/>
  </si>
  <si>
    <t>2017년</t>
    <phoneticPr fontId="2" type="noConversion"/>
  </si>
  <si>
    <t>2018년</t>
  </si>
  <si>
    <t>2018년</t>
    <phoneticPr fontId="2" type="noConversion"/>
  </si>
  <si>
    <t>70~74세</t>
    <phoneticPr fontId="2" type="noConversion"/>
  </si>
  <si>
    <t xml:space="preserve">  주2: (세대 구성 가구) 가족으로 이루어진 가구   (비혈연가구) 가족이 아닌 남남끼리 함께 사는 5인 이하의 가구</t>
    <phoneticPr fontId="2" type="noConversion"/>
  </si>
  <si>
    <t>일반가구</t>
    <phoneticPr fontId="2" type="noConversion"/>
  </si>
  <si>
    <t>남 성</t>
    <phoneticPr fontId="2" type="noConversion"/>
  </si>
  <si>
    <t>여 성</t>
    <phoneticPr fontId="2" type="noConversion"/>
  </si>
  <si>
    <t>남 성</t>
    <phoneticPr fontId="2" type="noConversion"/>
  </si>
  <si>
    <t>자기 집</t>
    <phoneticPr fontId="2" type="noConversion"/>
  </si>
  <si>
    <t>전세(월세 없음)</t>
    <phoneticPr fontId="2" type="noConversion"/>
  </si>
  <si>
    <t>보증금 있는 월세</t>
    <phoneticPr fontId="2" type="noConversion"/>
  </si>
  <si>
    <t>보증금 없는 월세</t>
    <phoneticPr fontId="2" type="noConversion"/>
  </si>
  <si>
    <t>사글세</t>
    <phoneticPr fontId="2" type="noConversion"/>
  </si>
  <si>
    <t>무상(관사, 사택 등)</t>
    <phoneticPr fontId="2" type="noConversion"/>
  </si>
  <si>
    <t>2020년</t>
  </si>
  <si>
    <t>2021년</t>
  </si>
  <si>
    <t>2022년</t>
  </si>
  <si>
    <t>2023년</t>
  </si>
  <si>
    <t>2024년</t>
  </si>
  <si>
    <t>2026년</t>
  </si>
  <si>
    <t>2027년</t>
  </si>
  <si>
    <t>2028년</t>
  </si>
  <si>
    <t>2029년</t>
  </si>
  <si>
    <t>2031년</t>
  </si>
  <si>
    <t>2032년</t>
  </si>
  <si>
    <t>2033년</t>
  </si>
  <si>
    <t>2034년</t>
  </si>
  <si>
    <t>1-3. 성별 · 지역별 노인인구</t>
    <phoneticPr fontId="2" type="noConversion"/>
  </si>
  <si>
    <t>여성</t>
    <phoneticPr fontId="2" type="noConversion"/>
  </si>
  <si>
    <t>수급률</t>
    <phoneticPr fontId="2" type="noConversion"/>
  </si>
  <si>
    <t>등록 장애인 수</t>
    <phoneticPr fontId="2" type="noConversion"/>
  </si>
  <si>
    <t>연령별</t>
    <phoneticPr fontId="2" type="noConversion"/>
  </si>
  <si>
    <t>남성</t>
    <phoneticPr fontId="2" type="noConversion"/>
  </si>
  <si>
    <t>가입자</t>
    <phoneticPr fontId="2" type="noConversion"/>
  </si>
  <si>
    <t>공무원 및 사립학교</t>
    <phoneticPr fontId="2" type="noConversion"/>
  </si>
  <si>
    <t>시도 간 전출</t>
    <phoneticPr fontId="2" type="noConversion"/>
  </si>
  <si>
    <t>전입률</t>
    <phoneticPr fontId="2" type="noConversion"/>
  </si>
  <si>
    <t>전입률</t>
    <phoneticPr fontId="2" type="noConversion"/>
  </si>
  <si>
    <t>전출률</t>
    <phoneticPr fontId="2" type="noConversion"/>
  </si>
  <si>
    <t>70~74세</t>
    <phoneticPr fontId="2" type="noConversion"/>
  </si>
  <si>
    <t>연령별</t>
  </si>
  <si>
    <t>8-1. 경제활동인구 현황</t>
    <phoneticPr fontId="2" type="noConversion"/>
  </si>
  <si>
    <t>60세 이상</t>
    <phoneticPr fontId="2" type="noConversion"/>
  </si>
  <si>
    <t>노인인구
(65세 이상)</t>
    <phoneticPr fontId="2" type="noConversion"/>
  </si>
  <si>
    <t>비중</t>
    <phoneticPr fontId="2" type="noConversion"/>
  </si>
  <si>
    <t>노인
(65세 이상)</t>
  </si>
  <si>
    <t>수급액</t>
    <phoneticPr fontId="2" type="noConversion"/>
  </si>
  <si>
    <t>기타
(무응답)</t>
    <phoneticPr fontId="2" type="noConversion"/>
  </si>
  <si>
    <t>시설수급자</t>
    <phoneticPr fontId="2" type="noConversion"/>
  </si>
  <si>
    <t>특례수급자</t>
    <phoneticPr fontId="2" type="noConversion"/>
  </si>
  <si>
    <t>일반수급자</t>
    <phoneticPr fontId="2" type="noConversion"/>
  </si>
  <si>
    <t>조건부수급자</t>
    <phoneticPr fontId="2" type="noConversion"/>
  </si>
  <si>
    <t>노인요양
공동생활가정</t>
    <phoneticPr fontId="2" type="noConversion"/>
  </si>
  <si>
    <t>주야간보호</t>
    <phoneticPr fontId="2" type="noConversion"/>
  </si>
  <si>
    <t>시설수</t>
    <phoneticPr fontId="2" type="noConversion"/>
  </si>
  <si>
    <t>양로시설</t>
    <phoneticPr fontId="2" type="noConversion"/>
  </si>
  <si>
    <t>노인복지주택</t>
    <phoneticPr fontId="2" type="noConversion"/>
  </si>
  <si>
    <t>노인공동생활가정</t>
    <phoneticPr fontId="2" type="noConversion"/>
  </si>
  <si>
    <t>정원</t>
    <phoneticPr fontId="2" type="noConversion"/>
  </si>
  <si>
    <t>현원</t>
    <phoneticPr fontId="2" type="noConversion"/>
  </si>
  <si>
    <t>입소 인원</t>
    <phoneticPr fontId="2" type="noConversion"/>
  </si>
  <si>
    <t>(단위 : 개소,  명)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</si>
  <si>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</si>
  <si>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</si>
  <si>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</si>
  <si>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</si>
  <si>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주택 소유자</t>
    <phoneticPr fontId="2" type="noConversion"/>
  </si>
  <si>
    <t>2-4. 거처 종류별 노인 가구</t>
    <phoneticPr fontId="2" type="noConversion"/>
  </si>
  <si>
    <t>4-3. 소유 물건 수별 주택 소유자 현황</t>
    <phoneticPr fontId="2" type="noConversion"/>
  </si>
  <si>
    <t>6-1. 등록 장애인 수</t>
    <phoneticPr fontId="2" type="noConversion"/>
  </si>
  <si>
    <t>(단위 : 명, %, 여성 100명당 명)</t>
    <phoneticPr fontId="2" type="noConversion"/>
  </si>
  <si>
    <t>지역</t>
    <phoneticPr fontId="2" type="noConversion"/>
  </si>
  <si>
    <t>임의</t>
    <phoneticPr fontId="2" type="noConversion"/>
  </si>
  <si>
    <t>임의계속</t>
    <phoneticPr fontId="2" type="noConversion"/>
  </si>
  <si>
    <t>국민연금</t>
    <phoneticPr fontId="2" type="noConversion"/>
  </si>
  <si>
    <t>공무원연금</t>
    <phoneticPr fontId="2" type="noConversion"/>
  </si>
  <si>
    <t>70~79세</t>
    <phoneticPr fontId="2" type="noConversion"/>
  </si>
  <si>
    <t>진료비</t>
    <phoneticPr fontId="2" type="noConversion"/>
  </si>
  <si>
    <t>자료: 국민건강보험공단 「건강보험 자료」</t>
    <phoneticPr fontId="2" type="noConversion"/>
  </si>
  <si>
    <t>차 대 사람</t>
    <phoneticPr fontId="2" type="noConversion"/>
  </si>
  <si>
    <t>차 대 차</t>
    <phoneticPr fontId="2" type="noConversion"/>
  </si>
  <si>
    <t>주택 소유자 수
(A)</t>
    <phoneticPr fontId="2" type="noConversion"/>
  </si>
  <si>
    <t>30~39세</t>
    <phoneticPr fontId="2" type="noConversion"/>
  </si>
  <si>
    <t>일시금</t>
  </si>
  <si>
    <t>노령연금</t>
  </si>
  <si>
    <t>장애연금</t>
  </si>
  <si>
    <t>유족연금</t>
  </si>
  <si>
    <t>장애일시보상금</t>
  </si>
  <si>
    <t>반환일시금</t>
  </si>
  <si>
    <t>사망일시금</t>
  </si>
  <si>
    <t>성별</t>
  </si>
  <si>
    <t>남 성</t>
  </si>
  <si>
    <t>여 성</t>
  </si>
  <si>
    <t xml:space="preserve">  주1: 해당 연도 12.31. 기준 일자리 참여자 산정</t>
    <phoneticPr fontId="2" type="noConversion"/>
  </si>
  <si>
    <t>5-1. 건강보험 적용 인구</t>
    <phoneticPr fontId="2" type="noConversion"/>
  </si>
  <si>
    <t>직종별</t>
    <phoneticPr fontId="2" type="noConversion"/>
  </si>
  <si>
    <t>기초 연금 수급자 수</t>
    <phoneticPr fontId="2" type="noConversion"/>
  </si>
  <si>
    <t xml:space="preserve">  주3: (경제활동인구) 만15세 이상 인구 중 취업자와 실업자</t>
    <phoneticPr fontId="2" type="noConversion"/>
  </si>
  <si>
    <t>신청자</t>
    <phoneticPr fontId="2" type="noConversion"/>
  </si>
  <si>
    <t>인정자</t>
    <phoneticPr fontId="2" type="noConversion"/>
  </si>
  <si>
    <t>등급별</t>
    <phoneticPr fontId="2" type="noConversion"/>
  </si>
  <si>
    <t>인정률</t>
    <phoneticPr fontId="2" type="noConversion"/>
  </si>
  <si>
    <t>1등급</t>
    <phoneticPr fontId="2" type="noConversion"/>
  </si>
  <si>
    <t>4등급</t>
    <phoneticPr fontId="2" type="noConversion"/>
  </si>
  <si>
    <t>5등급</t>
    <phoneticPr fontId="2" type="noConversion"/>
  </si>
  <si>
    <t>5-2. 연도별 요양급여 실적</t>
    <phoneticPr fontId="2" type="noConversion"/>
  </si>
  <si>
    <t>의료기관</t>
    <phoneticPr fontId="2" type="noConversion"/>
  </si>
  <si>
    <t>약 국</t>
    <phoneticPr fontId="2" type="noConversion"/>
  </si>
  <si>
    <t>입 원</t>
    <phoneticPr fontId="2" type="noConversion"/>
  </si>
  <si>
    <t>외 래</t>
    <phoneticPr fontId="2" type="noConversion"/>
  </si>
  <si>
    <t>진료비(A)</t>
    <phoneticPr fontId="2" type="noConversion"/>
  </si>
  <si>
    <t>급여비(B)</t>
    <phoneticPr fontId="2" type="noConversion"/>
  </si>
  <si>
    <t>자궁경부암</t>
    <phoneticPr fontId="2" type="noConversion"/>
  </si>
  <si>
    <t>수급자</t>
    <phoneticPr fontId="2" type="noConversion"/>
  </si>
  <si>
    <t>수급자 수</t>
    <phoneticPr fontId="2" type="noConversion"/>
  </si>
  <si>
    <t>(단위 : 명, 천 원)</t>
    <phoneticPr fontId="2" type="noConversion"/>
  </si>
  <si>
    <t>3-1. 연도별 전입자 수</t>
    <phoneticPr fontId="2" type="noConversion"/>
  </si>
  <si>
    <t>3-2. 성별 · 연령별 전입자 수</t>
    <phoneticPr fontId="2" type="noConversion"/>
  </si>
  <si>
    <t>전입자 수</t>
    <phoneticPr fontId="2" type="noConversion"/>
  </si>
  <si>
    <t>전출자 수</t>
    <phoneticPr fontId="2" type="noConversion"/>
  </si>
  <si>
    <t>전출 사유</t>
    <phoneticPr fontId="2" type="noConversion"/>
  </si>
  <si>
    <t>5-3. 요양급여 실적</t>
    <phoneticPr fontId="2" type="noConversion"/>
  </si>
  <si>
    <t>약국</t>
    <phoneticPr fontId="2" type="noConversion"/>
  </si>
  <si>
    <t>입원</t>
    <phoneticPr fontId="2" type="noConversion"/>
  </si>
  <si>
    <t>외래</t>
    <phoneticPr fontId="2" type="noConversion"/>
  </si>
  <si>
    <t>급여비</t>
    <phoneticPr fontId="2" type="noConversion"/>
  </si>
  <si>
    <t>1인당 
진료비</t>
    <phoneticPr fontId="2" type="noConversion"/>
  </si>
  <si>
    <t>1인당
 급여비</t>
    <phoneticPr fontId="2" type="noConversion"/>
  </si>
  <si>
    <t xml:space="preserve">  주2: (주택 이외의 거처) 오피스텔, 호텔, 여관 등 숙박업소의 객실, 기숙사 및 특수사회시설, 판잣집, 비닐하우스, 기타</t>
    <phoneticPr fontId="2" type="noConversion"/>
  </si>
  <si>
    <t>2019년</t>
    <phoneticPr fontId="2" type="noConversion"/>
  </si>
  <si>
    <t>유소년
(0~14세)</t>
    <phoneticPr fontId="2" type="noConversion"/>
  </si>
  <si>
    <t>추계인구</t>
    <phoneticPr fontId="2" type="noConversion"/>
  </si>
  <si>
    <t>(단위 : 명, 해당 인구 100명당 명, %)</t>
    <phoneticPr fontId="2" type="noConversion"/>
  </si>
  <si>
    <t>동두천시</t>
  </si>
  <si>
    <t>동두천시</t>
    <phoneticPr fontId="2" type="noConversion"/>
  </si>
  <si>
    <t>동두천시</t>
    <phoneticPr fontId="2" type="noConversion"/>
  </si>
  <si>
    <t>동두천시</t>
    <phoneticPr fontId="2" type="noConversion"/>
  </si>
  <si>
    <t>동두천시</t>
    <phoneticPr fontId="2" type="noConversion"/>
  </si>
  <si>
    <t>(단위 : 명, %)</t>
    <phoneticPr fontId="2" type="noConversion"/>
  </si>
  <si>
    <t>폐업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</si>
  <si>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</si>
  <si>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</si>
  <si>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</si>
  <si>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</si>
  <si>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노인(65세 이상)</t>
    <phoneticPr fontId="2" type="noConversion"/>
  </si>
  <si>
    <t>70~74세</t>
    <phoneticPr fontId="2" type="noConversion"/>
  </si>
  <si>
    <t>2-1. 가구원 수별 노인 가구(연령별)</t>
    <phoneticPr fontId="2" type="noConversion"/>
  </si>
  <si>
    <t>지역별</t>
  </si>
  <si>
    <t>지역별</t>
    <phoneticPr fontId="2" type="noConversion"/>
  </si>
  <si>
    <t>생연1동</t>
  </si>
  <si>
    <t>생연2동</t>
  </si>
  <si>
    <t>보산동</t>
  </si>
  <si>
    <t>중앙동</t>
  </si>
  <si>
    <t>불현동</t>
  </si>
  <si>
    <t>송내동</t>
    <phoneticPr fontId="2" type="noConversion"/>
  </si>
  <si>
    <t>노인(65세 이상)</t>
    <phoneticPr fontId="2" type="noConversion"/>
  </si>
  <si>
    <t>신청</t>
    <phoneticPr fontId="2" type="noConversion"/>
  </si>
  <si>
    <t>송내동</t>
    <phoneticPr fontId="2" type="noConversion"/>
  </si>
  <si>
    <t>소요동</t>
    <phoneticPr fontId="2" type="noConversion"/>
  </si>
  <si>
    <t>상패동</t>
    <phoneticPr fontId="2" type="noConversion"/>
  </si>
  <si>
    <t>송내동</t>
    <phoneticPr fontId="2" type="noConversion"/>
  </si>
  <si>
    <t>소요동</t>
    <phoneticPr fontId="2" type="noConversion"/>
  </si>
  <si>
    <t>상패동</t>
    <phoneticPr fontId="2" type="noConversion"/>
  </si>
  <si>
    <t>소요동</t>
    <phoneticPr fontId="2" type="noConversion"/>
  </si>
  <si>
    <t>상패동</t>
    <phoneticPr fontId="2" type="noConversion"/>
  </si>
  <si>
    <t>송내동</t>
    <phoneticPr fontId="2" type="noConversion"/>
  </si>
  <si>
    <t>소요동</t>
    <phoneticPr fontId="2" type="noConversion"/>
  </si>
  <si>
    <t>상패동</t>
    <phoneticPr fontId="2" type="noConversion"/>
  </si>
  <si>
    <t>전체</t>
    <phoneticPr fontId="2" type="noConversion"/>
  </si>
  <si>
    <t>노인
(65세 이상)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</si>
  <si>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</si>
  <si>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</si>
  <si>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</si>
  <si>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</si>
  <si>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2019년</t>
  </si>
  <si>
    <t>2018년</t>
    <phoneticPr fontId="2" type="noConversion"/>
  </si>
  <si>
    <t>2036년</t>
  </si>
  <si>
    <t>2037년</t>
  </si>
  <si>
    <t>2016년</t>
    <phoneticPr fontId="2" type="noConversion"/>
  </si>
  <si>
    <t>자료: 통계청 「2020년 사망원인통계」</t>
    <phoneticPr fontId="2" type="noConversion"/>
  </si>
  <si>
    <t>2019년</t>
    <phoneticPr fontId="2" type="noConversion"/>
  </si>
  <si>
    <t>2020년</t>
    <phoneticPr fontId="2" type="noConversion"/>
  </si>
  <si>
    <t>자료: 통계청 「2020년 주택소유통계」</t>
    <phoneticPr fontId="2" type="noConversion"/>
  </si>
  <si>
    <t>2020년</t>
    <phoneticPr fontId="2" type="noConversion"/>
  </si>
  <si>
    <t xml:space="preserve">   주: 2020. 12. 31. 동두천시 소재 사업장 기준 고용보험 피보험자 산정</t>
    <phoneticPr fontId="2" type="noConversion"/>
  </si>
  <si>
    <t xml:space="preserve">   주: 2020. 1. 1. ~ 12. 31. 구직 신청 건수 산정</t>
    <phoneticPr fontId="2" type="noConversion"/>
  </si>
  <si>
    <t xml:space="preserve">  주1: 2020. 1. 1. ~ 12. 31. 구직 신청 건수 산정</t>
    <phoneticPr fontId="2" type="noConversion"/>
  </si>
  <si>
    <t xml:space="preserve">  주2: (경기도) 동두천시 제외한 경기도  (기타지역) 지역무관 포함</t>
    <phoneticPr fontId="2" type="noConversion"/>
  </si>
  <si>
    <t>2018년</t>
    <phoneticPr fontId="2" type="noConversion"/>
  </si>
  <si>
    <t>2020년</t>
    <phoneticPr fontId="2" type="noConversion"/>
  </si>
  <si>
    <t>자료: 국민건강보험공단, 「건강보험 자료」</t>
    <phoneticPr fontId="2" type="noConversion"/>
  </si>
  <si>
    <t xml:space="preserve">  주2: 등록 장애인 비율=(등록 장애인 수 / 해당 주민등록인구)*100</t>
    <phoneticPr fontId="2" type="noConversion"/>
  </si>
  <si>
    <t xml:space="preserve">  주2: ‘합계’의 급여 이용 수급자는 급여 종류별 변동으로 인한 중복 제외</t>
    <phoneticPr fontId="2" type="noConversion"/>
  </si>
  <si>
    <t>2019년</t>
    <phoneticPr fontId="2" type="noConversion"/>
  </si>
  <si>
    <t>2020년</t>
    <phoneticPr fontId="2" type="noConversion"/>
  </si>
  <si>
    <t>2020년</t>
    <phoneticPr fontId="2" type="noConversion"/>
  </si>
  <si>
    <t>종사자 수</t>
  </si>
  <si>
    <t>종사자 수</t>
    <phoneticPr fontId="2" type="noConversion"/>
  </si>
  <si>
    <t>노령화지수</t>
    <phoneticPr fontId="2" type="noConversion"/>
  </si>
  <si>
    <t>노년부양비</t>
    <phoneticPr fontId="2" type="noConversion"/>
  </si>
  <si>
    <t>노인 1인 가구
(독거노인)</t>
    <phoneticPr fontId="2" type="noConversion"/>
  </si>
  <si>
    <t>(단위: 가구, %)</t>
    <phoneticPr fontId="2" type="noConversion"/>
  </si>
  <si>
    <t>(단위: 가구, %)</t>
    <phoneticPr fontId="2" type="noConversion"/>
  </si>
  <si>
    <t xml:space="preserve">   주2: (노인 가구) 가구주의 연령이 65세 이상인 가구</t>
    <phoneticPr fontId="2" type="noConversion"/>
  </si>
  <si>
    <t xml:space="preserve">   주3: 노인 1인 가구 비중= (노인 1인 가구/노인 가구)*100</t>
    <phoneticPr fontId="2" type="noConversion"/>
  </si>
  <si>
    <t>노인가구
(65세 이상)</t>
    <phoneticPr fontId="2" type="noConversion"/>
  </si>
  <si>
    <t>2-6. 점유 형태별 노인 가구</t>
    <phoneticPr fontId="2" type="noConversion"/>
  </si>
  <si>
    <t>1인가구</t>
    <phoneticPr fontId="2" type="noConversion"/>
  </si>
  <si>
    <t>2-5. 거처 종류별 노인 1인 가구</t>
    <phoneticPr fontId="2" type="noConversion"/>
  </si>
  <si>
    <t>2-7. 점유 형태별 노인 1인 가구</t>
    <phoneticPr fontId="2" type="noConversion"/>
  </si>
  <si>
    <t>노인
(65세 이상)</t>
    <phoneticPr fontId="2" type="noConversion"/>
  </si>
  <si>
    <t>순이동자 수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</si>
  <si>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</si>
  <si>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</si>
  <si>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</si>
  <si>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</si>
  <si>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순이동자 수</t>
    <phoneticPr fontId="2" type="noConversion"/>
  </si>
  <si>
    <t>2017년</t>
    <phoneticPr fontId="2" type="noConversion"/>
  </si>
  <si>
    <t>2018년</t>
    <phoneticPr fontId="2" type="noConversion"/>
  </si>
  <si>
    <t>2019년</t>
    <phoneticPr fontId="2" type="noConversion"/>
  </si>
  <si>
    <t>2020년</t>
    <phoneticPr fontId="2" type="noConversion"/>
  </si>
  <si>
    <t>총 주택 수</t>
    <phoneticPr fontId="2" type="noConversion"/>
  </si>
  <si>
    <t>개인 소유 주택 수</t>
    <phoneticPr fontId="2" type="noConversion"/>
  </si>
  <si>
    <t>타 시도 거주자 소유
(외지인)</t>
    <phoneticPr fontId="2" type="noConversion"/>
  </si>
  <si>
    <t>구성비</t>
    <phoneticPr fontId="2" type="noConversion"/>
  </si>
  <si>
    <t>자료: 통계청, 「2020년 주택 총조사(등록센서스)」,  「2020년 주택소유통계DB」</t>
    <phoneticPr fontId="2" type="noConversion"/>
  </si>
  <si>
    <t>3건 이상</t>
    <phoneticPr fontId="2" type="noConversion"/>
  </si>
  <si>
    <t>4-2. 주택 소유자 현황(거주지 기준)</t>
    <phoneticPr fontId="2" type="noConversion"/>
  </si>
  <si>
    <t>(단위: 명, 호, %)</t>
    <phoneticPr fontId="2" type="noConversion"/>
  </si>
  <si>
    <t>개인 소유 주택 수
(B)</t>
    <phoneticPr fontId="2" type="noConversion"/>
  </si>
  <si>
    <t>단독 소유</t>
    <phoneticPr fontId="2" type="noConversion"/>
  </si>
  <si>
    <t>공동 소유</t>
    <phoneticPr fontId="2" type="noConversion"/>
  </si>
  <si>
    <t>구성비</t>
    <phoneticPr fontId="2" type="noConversion"/>
  </si>
  <si>
    <t>노인(65세 이상)</t>
    <phoneticPr fontId="2" type="noConversion"/>
  </si>
  <si>
    <t>성별</t>
    <phoneticPr fontId="2" type="noConversion"/>
  </si>
  <si>
    <t>남 성</t>
    <phoneticPr fontId="2" type="noConversion"/>
  </si>
  <si>
    <t>연령별</t>
    <phoneticPr fontId="2" type="noConversion"/>
  </si>
  <si>
    <t>65~69세</t>
    <phoneticPr fontId="2" type="noConversion"/>
  </si>
  <si>
    <t>70~74세</t>
    <phoneticPr fontId="2" type="noConversion"/>
  </si>
  <si>
    <t>80세 이상</t>
    <phoneticPr fontId="2" type="noConversion"/>
  </si>
  <si>
    <t>동두천시</t>
    <phoneticPr fontId="2" type="noConversion"/>
  </si>
  <si>
    <t>(단위: 명, %)</t>
    <phoneticPr fontId="2" type="noConversion"/>
  </si>
  <si>
    <t>4-1. 개인 소유 주택 현황(주택 소재지 기준)</t>
    <phoneticPr fontId="2" type="noConversion"/>
  </si>
  <si>
    <t>가구주
성별</t>
    <phoneticPr fontId="2" type="noConversion"/>
  </si>
  <si>
    <t>노인가구</t>
    <phoneticPr fontId="2" type="noConversion"/>
  </si>
  <si>
    <t>비혈연 가구</t>
    <phoneticPr fontId="2" type="noConversion"/>
  </si>
  <si>
    <t>1인 가구</t>
    <phoneticPr fontId="2" type="noConversion"/>
  </si>
  <si>
    <t>1세대</t>
    <phoneticPr fontId="2" type="noConversion"/>
  </si>
  <si>
    <t>2세대</t>
    <phoneticPr fontId="2" type="noConversion"/>
  </si>
  <si>
    <t>3세대 이상</t>
    <phoneticPr fontId="2" type="noConversion"/>
  </si>
  <si>
    <t>부부</t>
    <phoneticPr fontId="2" type="noConversion"/>
  </si>
  <si>
    <t>자료: 통계청 「인구 총조사(등록센서스) 가구DB」, 각 연도</t>
    <phoneticPr fontId="2" type="noConversion"/>
  </si>
  <si>
    <t xml:space="preserve"> 주2: (노인 가구) 가구주의 연령이 65세 이상인 가구</t>
    <phoneticPr fontId="2" type="noConversion"/>
  </si>
  <si>
    <t xml:space="preserve"> 주3: (세대 구성 가구) 가족으로 이루어진 가구, (비혈연가구) 가족이 아닌 남남끼리 함께 사는 5인 이하의 가구</t>
    <phoneticPr fontId="2" type="noConversion"/>
  </si>
  <si>
    <t>세대 구성 가구</t>
    <phoneticPr fontId="2" type="noConversion"/>
  </si>
  <si>
    <t>1인 가구</t>
    <phoneticPr fontId="2" type="noConversion"/>
  </si>
  <si>
    <t>2세대</t>
    <phoneticPr fontId="2" type="noConversion"/>
  </si>
  <si>
    <t>3세대 이상</t>
    <phoneticPr fontId="2" type="noConversion"/>
  </si>
  <si>
    <t>구성비</t>
    <phoneticPr fontId="2" type="noConversion"/>
  </si>
  <si>
    <t>연령별 및 가구주 성별</t>
    <phoneticPr fontId="2" type="noConversion"/>
  </si>
  <si>
    <t>가구주
성  별</t>
    <phoneticPr fontId="2" type="noConversion"/>
  </si>
  <si>
    <t>2-3-1. 가구 구성 유형별 노인 가구(연도별)</t>
    <phoneticPr fontId="2" type="noConversion"/>
  </si>
  <si>
    <t>구  분</t>
    <phoneticPr fontId="2" type="noConversion"/>
  </si>
  <si>
    <t>순이동률</t>
    <phoneticPr fontId="2" type="noConversion"/>
  </si>
  <si>
    <t>(단위: 명, %)</t>
    <phoneticPr fontId="2" type="noConversion"/>
  </si>
  <si>
    <t>이천시</t>
    <phoneticPr fontId="2" type="noConversion"/>
  </si>
  <si>
    <t>광주시</t>
    <phoneticPr fontId="2" type="noConversion"/>
  </si>
  <si>
    <t>구성비</t>
    <phoneticPr fontId="2" type="noConversion"/>
  </si>
  <si>
    <t>구성비</t>
    <phoneticPr fontId="2" type="noConversion"/>
  </si>
  <si>
    <t>성별</t>
    <phoneticPr fontId="2" type="noConversion"/>
  </si>
  <si>
    <t>남 성</t>
    <phoneticPr fontId="2" type="noConversion"/>
  </si>
  <si>
    <t>여 성</t>
    <phoneticPr fontId="2" type="noConversion"/>
  </si>
  <si>
    <t>75~79세</t>
    <phoneticPr fontId="2" type="noConversion"/>
  </si>
  <si>
    <t>80세 이상</t>
    <phoneticPr fontId="2" type="noConversion"/>
  </si>
  <si>
    <t>80세 이상</t>
    <phoneticPr fontId="2" type="noConversion"/>
  </si>
  <si>
    <t>75~79세</t>
    <phoneticPr fontId="2" type="noConversion"/>
  </si>
  <si>
    <t>65~69세</t>
    <phoneticPr fontId="2" type="noConversion"/>
  </si>
  <si>
    <t>구성비</t>
    <phoneticPr fontId="2" type="noConversion"/>
  </si>
  <si>
    <t>타 시도·시군구에서 전입</t>
    <phoneticPr fontId="2" type="noConversion"/>
  </si>
  <si>
    <t>(단위: 명, %)</t>
    <phoneticPr fontId="2" type="noConversion"/>
  </si>
  <si>
    <t>2016년</t>
    <phoneticPr fontId="2" type="noConversion"/>
  </si>
  <si>
    <t>3-8. 전출 사유별 인구 이동</t>
    <phoneticPr fontId="2" type="noConversion"/>
  </si>
  <si>
    <t>3-6. 성별 · 연령별 전출자 수</t>
    <phoneticPr fontId="2" type="noConversion"/>
  </si>
  <si>
    <t>3-5. 연도별 전출자 수</t>
    <phoneticPr fontId="2" type="noConversion"/>
  </si>
  <si>
    <t>3-4. 전입 사유별  인구 이동</t>
    <phoneticPr fontId="2" type="noConversion"/>
  </si>
  <si>
    <t>파킨슨병</t>
    <phoneticPr fontId="2" type="noConversion"/>
  </si>
  <si>
    <t>뇌혈관 질환</t>
    <phoneticPr fontId="2" type="noConversion"/>
  </si>
  <si>
    <t>자료: 국민건강보험공단 「국민건강보험 자료」</t>
    <phoneticPr fontId="2" type="noConversion"/>
  </si>
  <si>
    <t>치매 조기 검진
참여자 수</t>
    <phoneticPr fontId="2" type="noConversion"/>
  </si>
  <si>
    <t>혼인 상태별</t>
    <phoneticPr fontId="2" type="noConversion"/>
  </si>
  <si>
    <t>조자살률</t>
    <phoneticPr fontId="2" type="noConversion"/>
  </si>
  <si>
    <t>미혼</t>
    <phoneticPr fontId="2" type="noConversion"/>
  </si>
  <si>
    <t>배우자 있음</t>
    <phoneticPr fontId="2" type="noConversion"/>
  </si>
  <si>
    <t>이혼</t>
    <phoneticPr fontId="2" type="noConversion"/>
  </si>
  <si>
    <t>사별</t>
    <phoneticPr fontId="2" type="noConversion"/>
  </si>
  <si>
    <t>미상</t>
    <phoneticPr fontId="2" type="noConversion"/>
  </si>
  <si>
    <t>자료: 동두천시 「보건소통합자료」</t>
    <phoneticPr fontId="2" type="noConversion"/>
  </si>
  <si>
    <t>검진대상(60세 이상)</t>
    <phoneticPr fontId="2" type="noConversion"/>
  </si>
  <si>
    <t>여 성</t>
    <phoneticPr fontId="2" type="noConversion"/>
  </si>
  <si>
    <t>자료: 동두천시 「장애인 등록 현황」</t>
    <phoneticPr fontId="2" type="noConversion"/>
  </si>
  <si>
    <t>인지지원등급</t>
    <phoneticPr fontId="2" type="noConversion"/>
  </si>
  <si>
    <t>등급 외</t>
    <phoneticPr fontId="2" type="noConversion"/>
  </si>
  <si>
    <t>(단위: 명)</t>
    <phoneticPr fontId="2" type="noConversion"/>
  </si>
  <si>
    <t>노인요양시설</t>
    <phoneticPr fontId="2" type="noConversion"/>
  </si>
  <si>
    <t>(단위: 개소, 명)</t>
    <phoneticPr fontId="2" type="noConversion"/>
  </si>
  <si>
    <t>재가</t>
    <phoneticPr fontId="2" type="noConversion"/>
  </si>
  <si>
    <t>시설</t>
    <phoneticPr fontId="2" type="noConversion"/>
  </si>
  <si>
    <t>노인
요양시설</t>
    <phoneticPr fontId="2" type="noConversion"/>
  </si>
  <si>
    <t>정원</t>
    <phoneticPr fontId="2" type="noConversion"/>
  </si>
  <si>
    <t>정원</t>
    <phoneticPr fontId="2" type="noConversion"/>
  </si>
  <si>
    <t>자료: 국민건강보험공단 「노인장기요양보험 자료」, 각 연도</t>
    <phoneticPr fontId="2" type="noConversion"/>
  </si>
  <si>
    <t xml:space="preserve"> 주2: 재가기관의 정원은 주야간보호 및 단기보호만 해당</t>
    <phoneticPr fontId="2" type="noConversion"/>
  </si>
  <si>
    <t xml:space="preserve"> 주3: 재가기관의 소계는 급여 유형별 중복 배제</t>
    <phoneticPr fontId="2" type="noConversion"/>
  </si>
  <si>
    <t>(단위: 명, %)</t>
    <phoneticPr fontId="2" type="noConversion"/>
  </si>
  <si>
    <t>합계</t>
    <phoneticPr fontId="2" type="noConversion"/>
  </si>
  <si>
    <t>사회복지사</t>
    <phoneticPr fontId="2" type="noConversion"/>
  </si>
  <si>
    <t>의사
(촉탁 포함)</t>
    <phoneticPr fontId="2" type="noConversion"/>
  </si>
  <si>
    <t>간호사
(간호조무사 포함)</t>
    <phoneticPr fontId="2" type="noConversion"/>
  </si>
  <si>
    <t>물리치료사</t>
    <phoneticPr fontId="2" type="noConversion"/>
  </si>
  <si>
    <t>요양보호사</t>
    <phoneticPr fontId="2" type="noConversion"/>
  </si>
  <si>
    <t>기타</t>
    <phoneticPr fontId="2" type="noConversion"/>
  </si>
  <si>
    <t>요양보호사</t>
    <phoneticPr fontId="2" type="noConversion"/>
  </si>
  <si>
    <t>구성비</t>
    <phoneticPr fontId="2" type="noConversion"/>
  </si>
  <si>
    <t>`</t>
    <phoneticPr fontId="2" type="noConversion"/>
  </si>
  <si>
    <t xml:space="preserve"> 주2: (기타) 치과위생사, 영양사 포함</t>
    <phoneticPr fontId="2" type="noConversion"/>
  </si>
  <si>
    <t xml:space="preserve">  </t>
    <phoneticPr fontId="2" type="noConversion"/>
  </si>
  <si>
    <t>(단위: 개소, 개)</t>
    <phoneticPr fontId="2" type="noConversion"/>
  </si>
  <si>
    <t>종합병원</t>
    <phoneticPr fontId="2" type="noConversion"/>
  </si>
  <si>
    <t>병원</t>
    <phoneticPr fontId="2" type="noConversion"/>
  </si>
  <si>
    <t>의원</t>
    <phoneticPr fontId="2" type="noConversion"/>
  </si>
  <si>
    <t>특수병원</t>
    <phoneticPr fontId="2" type="noConversion"/>
  </si>
  <si>
    <t>요양병원</t>
    <phoneticPr fontId="2" type="noConversion"/>
  </si>
  <si>
    <t>치과병(의)원</t>
    <phoneticPr fontId="2" type="noConversion"/>
  </si>
  <si>
    <t>한방병(의)원</t>
    <phoneticPr fontId="2" type="noConversion"/>
  </si>
  <si>
    <t>조산소</t>
    <phoneticPr fontId="2" type="noConversion"/>
  </si>
  <si>
    <t>부속의원</t>
    <phoneticPr fontId="2" type="noConversion"/>
  </si>
  <si>
    <t>병원수</t>
    <phoneticPr fontId="2" type="noConversion"/>
  </si>
  <si>
    <t>병상수</t>
    <phoneticPr fontId="2" type="noConversion"/>
  </si>
  <si>
    <t>등록 장애인 
비율</t>
    <phoneticPr fontId="2" type="noConversion"/>
  </si>
  <si>
    <t>남 성</t>
    <phoneticPr fontId="2" type="noConversion"/>
  </si>
  <si>
    <t>여 성</t>
    <phoneticPr fontId="2" type="noConversion"/>
  </si>
  <si>
    <t>연령별</t>
    <phoneticPr fontId="2" type="noConversion"/>
  </si>
  <si>
    <t>65~69세</t>
    <phoneticPr fontId="2" type="noConversion"/>
  </si>
  <si>
    <t>70~74세</t>
    <phoneticPr fontId="2" type="noConversion"/>
  </si>
  <si>
    <t>80세 이상</t>
    <phoneticPr fontId="2" type="noConversion"/>
  </si>
  <si>
    <t>자료: 동두천시 「국민 기초 생활 보장 자료」</t>
    <phoneticPr fontId="2" type="noConversion"/>
  </si>
  <si>
    <t xml:space="preserve">   주1: 2020. 12. 31. 기준 기초 생활 보장 수급 인구 산정</t>
    <phoneticPr fontId="2" type="noConversion"/>
  </si>
  <si>
    <t>자료: 동두천시 「기초 연금 수급자 현황」, 각 연도</t>
    <phoneticPr fontId="2" type="noConversion"/>
  </si>
  <si>
    <t xml:space="preserve">   주2: 기초연금 수급률= (기초연금 수급자 수/65세 이상 주민등록인구)*100</t>
    <phoneticPr fontId="2" type="noConversion"/>
  </si>
  <si>
    <t xml:space="preserve">   주1: 해당 연도말 기준 기초 연금 수급 인구 산정</t>
    <phoneticPr fontId="2" type="noConversion"/>
  </si>
  <si>
    <t>여성</t>
    <phoneticPr fontId="2" type="noConversion"/>
  </si>
  <si>
    <t>자료: 통계청 「지역별고용조사DB」, 각 연도</t>
    <phoneticPr fontId="2" type="noConversion"/>
  </si>
  <si>
    <t>70~74세</t>
    <phoneticPr fontId="2" type="noConversion"/>
  </si>
  <si>
    <t>80세 이상</t>
    <phoneticPr fontId="2" type="noConversion"/>
  </si>
  <si>
    <t>비중</t>
    <phoneticPr fontId="2" type="noConversion"/>
  </si>
  <si>
    <t>구성비</t>
    <phoneticPr fontId="2" type="noConversion"/>
  </si>
  <si>
    <t>구성비</t>
    <phoneticPr fontId="2" type="noConversion"/>
  </si>
  <si>
    <t>경기도</t>
    <phoneticPr fontId="2" type="noConversion"/>
  </si>
  <si>
    <t>여 성</t>
    <phoneticPr fontId="2" type="noConversion"/>
  </si>
  <si>
    <t>남 성</t>
    <phoneticPr fontId="2" type="noConversion"/>
  </si>
  <si>
    <t>노인(65세 이상)</t>
    <phoneticPr fontId="2" type="noConversion"/>
  </si>
  <si>
    <t>자격 취득자 수</t>
    <phoneticPr fontId="2" type="noConversion"/>
  </si>
  <si>
    <t>75~79세</t>
    <phoneticPr fontId="2" type="noConversion"/>
  </si>
  <si>
    <t>남 성</t>
    <phoneticPr fontId="2" type="noConversion"/>
  </si>
  <si>
    <t>자격 상실자 수</t>
    <phoneticPr fontId="2" type="noConversion"/>
  </si>
  <si>
    <t>노인
(65세 이상)</t>
    <phoneticPr fontId="2" type="noConversion"/>
  </si>
  <si>
    <t>구성비</t>
    <phoneticPr fontId="2" type="noConversion"/>
  </si>
  <si>
    <t>구성비</t>
    <phoneticPr fontId="2" type="noConversion"/>
  </si>
  <si>
    <t>(단위: 명, %)</t>
    <phoneticPr fontId="2" type="noConversion"/>
  </si>
  <si>
    <t>개인 사정으로 인한 자진 사퇴</t>
    <phoneticPr fontId="2" type="noConversion"/>
  </si>
  <si>
    <t>사업장 이전, 근로조건 
변경, 임금 체불 등으로 
인한 자진 퇴사</t>
    <phoneticPr fontId="2" type="noConversion"/>
  </si>
  <si>
    <t>폐업, 도산</t>
    <phoneticPr fontId="2" type="noConversion"/>
  </si>
  <si>
    <t>경영상 필요 및 회사
불황으로 인원 감축 등에 의한 퇴사</t>
    <phoneticPr fontId="2" type="noConversion"/>
  </si>
  <si>
    <t>근로자의 귀책
사유에 의한 징계해고,
권고 사직</t>
    <phoneticPr fontId="2" type="noConversion"/>
  </si>
  <si>
    <t>고용보험 비적용,
이중 고용</t>
    <phoneticPr fontId="2" type="noConversion"/>
  </si>
  <si>
    <t>기타
(분류 불능 등)</t>
    <phoneticPr fontId="2" type="noConversion"/>
  </si>
  <si>
    <t>자료: 한국고용정보원 「고용보험 자료」</t>
    <phoneticPr fontId="2" type="noConversion"/>
  </si>
  <si>
    <t>(단위: 명, 천 원)</t>
    <phoneticPr fontId="2" type="noConversion"/>
  </si>
  <si>
    <t>경기도</t>
    <phoneticPr fontId="2" type="noConversion"/>
  </si>
  <si>
    <t>1인당 
수급액</t>
    <phoneticPr fontId="2" type="noConversion"/>
  </si>
  <si>
    <t xml:space="preserve"> 주3: 1인당 수급액= 수급액/수급 인원</t>
    <phoneticPr fontId="2" type="noConversion"/>
  </si>
  <si>
    <t xml:space="preserve"> 주2: (수급액) 2020. 1. 1. ~ 12. 31.(1년간) 동두천시 소재 사업장 기준 실업급여 수급 총액 산정</t>
    <phoneticPr fontId="2" type="noConversion"/>
  </si>
  <si>
    <t>구분</t>
    <phoneticPr fontId="2" type="noConversion"/>
  </si>
  <si>
    <t>자료: 동두천시 「일자리 현황」, 각 연도</t>
    <phoneticPr fontId="2" type="noConversion"/>
  </si>
  <si>
    <t>노인 일자리
참여자 수</t>
    <phoneticPr fontId="2" type="noConversion"/>
  </si>
  <si>
    <t>노인 일자리 사업
(사회활동 지원사업 포함)</t>
    <phoneticPr fontId="2" type="noConversion"/>
  </si>
  <si>
    <t>여 성</t>
    <phoneticPr fontId="2" type="noConversion"/>
  </si>
  <si>
    <t>남 성</t>
    <phoneticPr fontId="2" type="noConversion"/>
  </si>
  <si>
    <t xml:space="preserve">  주2: 동두천시 전체 노인 일자리사업(사회 활동 지원 사업등 인력 파견형 포함) 참여자 산정</t>
    <phoneticPr fontId="2" type="noConversion"/>
  </si>
  <si>
    <t>돌봄사업
(아이, 노인)</t>
    <phoneticPr fontId="2" type="noConversion"/>
  </si>
  <si>
    <t>발생 건수</t>
    <phoneticPr fontId="2" type="noConversion"/>
  </si>
  <si>
    <t>중상자 수</t>
    <phoneticPr fontId="2" type="noConversion"/>
  </si>
  <si>
    <t>자료: 도로교통공단 「교통사고 경찰DB」, 각 연도</t>
    <phoneticPr fontId="2" type="noConversion"/>
  </si>
  <si>
    <t>부상자 수</t>
    <phoneticPr fontId="2" type="noConversion"/>
  </si>
  <si>
    <t>과속</t>
  </si>
  <si>
    <t>앞지르기
금지 위반</t>
    <phoneticPr fontId="2" type="noConversion"/>
  </si>
  <si>
    <t>중앙선
침범</t>
    <phoneticPr fontId="2" type="noConversion"/>
  </si>
  <si>
    <t>신호 위반</t>
    <phoneticPr fontId="2" type="noConversion"/>
  </si>
  <si>
    <t>안전거리
미확보</t>
    <phoneticPr fontId="2" type="noConversion"/>
  </si>
  <si>
    <t>안전운전
의무 불이행</t>
    <phoneticPr fontId="2" type="noConversion"/>
  </si>
  <si>
    <t>보행자 보호
의무 위반</t>
    <phoneticPr fontId="2" type="noConversion"/>
  </si>
  <si>
    <t>수급인원</t>
    <phoneticPr fontId="2" type="noConversion"/>
  </si>
  <si>
    <t>수급인원</t>
    <phoneticPr fontId="2" type="noConversion"/>
  </si>
  <si>
    <t xml:space="preserve"> 사망자 수</t>
    <phoneticPr fontId="2" type="noConversion"/>
  </si>
  <si>
    <t>알츠
하이머병</t>
    <phoneticPr fontId="2" type="noConversion"/>
  </si>
  <si>
    <t>고혈압성 
질환</t>
    <phoneticPr fontId="2" type="noConversion"/>
  </si>
  <si>
    <t>심장 
질환</t>
    <phoneticPr fontId="2" type="noConversion"/>
  </si>
  <si>
    <t>뇌혈관 
질환</t>
    <phoneticPr fontId="2" type="noConversion"/>
  </si>
  <si>
    <t>3-9. 지역별 노인인구 순이동</t>
    <phoneticPr fontId="2" type="noConversion"/>
  </si>
  <si>
    <t>3-10. 연도별 노인인구 순이동</t>
    <phoneticPr fontId="2" type="noConversion"/>
  </si>
  <si>
    <t>2003년</t>
    <phoneticPr fontId="2" type="noConversion"/>
  </si>
  <si>
    <t>2004년</t>
  </si>
  <si>
    <t>2005년</t>
  </si>
  <si>
    <t>2006년</t>
  </si>
  <si>
    <t>2007년</t>
  </si>
  <si>
    <t>2008년</t>
  </si>
  <si>
    <t>2009년</t>
  </si>
  <si>
    <t>2010년</t>
  </si>
  <si>
    <t>2011년</t>
  </si>
  <si>
    <t>2012년</t>
  </si>
  <si>
    <t>2013년</t>
  </si>
  <si>
    <t>2014년</t>
  </si>
  <si>
    <t>2015년</t>
  </si>
  <si>
    <t>자료: 통계청  「인구 총조사(등록센서스) 가구DB」</t>
    <phoneticPr fontId="2" type="noConversion"/>
  </si>
  <si>
    <t xml:space="preserve"> 1인가구</t>
    <phoneticPr fontId="2" type="noConversion"/>
  </si>
  <si>
    <t>자료: 통계청, 「지역통계 행정DB」, 각 연도</t>
    <phoneticPr fontId="2" type="noConversion"/>
  </si>
  <si>
    <t>활동</t>
    <phoneticPr fontId="2" type="noConversion"/>
  </si>
  <si>
    <t xml:space="preserve"> 등록사업자 수</t>
    <phoneticPr fontId="2" type="noConversion"/>
  </si>
  <si>
    <t>전체 
피보험자 수</t>
    <phoneticPr fontId="2" type="noConversion"/>
  </si>
  <si>
    <t>노인 피보험자
(65세 이상)</t>
    <phoneticPr fontId="2" type="noConversion"/>
  </si>
  <si>
    <t xml:space="preserve">  주2: 피보험자는 해당 연도말(12.31.) 기준으로 고용보험에 가입되어 있는 자</t>
    <phoneticPr fontId="2" type="noConversion"/>
  </si>
  <si>
    <t>가입 기간별</t>
    <phoneticPr fontId="2" type="noConversion"/>
  </si>
  <si>
    <t>구  분</t>
    <phoneticPr fontId="2" type="noConversion"/>
  </si>
  <si>
    <t>급여 종류별</t>
    <phoneticPr fontId="2" type="noConversion"/>
  </si>
  <si>
    <t>지역 가입자</t>
    <phoneticPr fontId="2" type="noConversion"/>
  </si>
  <si>
    <t>유소년인구
(0~14세)</t>
    <phoneticPr fontId="2" type="noConversion"/>
  </si>
  <si>
    <t>수원시</t>
  </si>
  <si>
    <t>고양시</t>
    <phoneticPr fontId="2" type="noConversion"/>
  </si>
  <si>
    <t>용인시</t>
    <phoneticPr fontId="2" type="noConversion"/>
  </si>
  <si>
    <t>성남시</t>
    <phoneticPr fontId="2" type="noConversion"/>
  </si>
  <si>
    <t>부천시</t>
    <phoneticPr fontId="2" type="noConversion"/>
  </si>
  <si>
    <t>화성시</t>
    <phoneticPr fontId="2" type="noConversion"/>
  </si>
  <si>
    <t>안산시</t>
    <phoneticPr fontId="2" type="noConversion"/>
  </si>
  <si>
    <t>남양주시</t>
    <phoneticPr fontId="2" type="noConversion"/>
  </si>
  <si>
    <t>안양시</t>
    <phoneticPr fontId="2" type="noConversion"/>
  </si>
  <si>
    <t>평택시</t>
    <phoneticPr fontId="2" type="noConversion"/>
  </si>
  <si>
    <t>시흥시</t>
    <phoneticPr fontId="2" type="noConversion"/>
  </si>
  <si>
    <t>파주시</t>
    <phoneticPr fontId="2" type="noConversion"/>
  </si>
  <si>
    <t>의정부시</t>
    <phoneticPr fontId="2" type="noConversion"/>
  </si>
  <si>
    <t>김포시</t>
    <phoneticPr fontId="2" type="noConversion"/>
  </si>
  <si>
    <t>광명시</t>
    <phoneticPr fontId="2" type="noConversion"/>
  </si>
  <si>
    <t>군포시</t>
    <phoneticPr fontId="2" type="noConversion"/>
  </si>
  <si>
    <t>하남시</t>
    <phoneticPr fontId="2" type="noConversion"/>
  </si>
  <si>
    <t>오산시</t>
    <phoneticPr fontId="2" type="noConversion"/>
  </si>
  <si>
    <t>양주시</t>
    <phoneticPr fontId="2" type="noConversion"/>
  </si>
  <si>
    <t>구리시</t>
    <phoneticPr fontId="2" type="noConversion"/>
  </si>
  <si>
    <t>안성시</t>
    <phoneticPr fontId="2" type="noConversion"/>
  </si>
  <si>
    <t>포천시</t>
    <phoneticPr fontId="2" type="noConversion"/>
  </si>
  <si>
    <t>의왕시</t>
    <phoneticPr fontId="2" type="noConversion"/>
  </si>
  <si>
    <t>양평군</t>
    <phoneticPr fontId="2" type="noConversion"/>
  </si>
  <si>
    <t>여주시</t>
    <phoneticPr fontId="2" type="noConversion"/>
  </si>
  <si>
    <t>가평군</t>
    <phoneticPr fontId="2" type="noConversion"/>
  </si>
  <si>
    <t>과천시</t>
    <phoneticPr fontId="2" type="noConversion"/>
  </si>
  <si>
    <t>연천군</t>
    <phoneticPr fontId="2" type="noConversion"/>
  </si>
  <si>
    <t>1-8. 사망 원인별 사망률</t>
    <phoneticPr fontId="2" type="noConversion"/>
  </si>
  <si>
    <t>1-6. 노년부양비 및 노령화지수</t>
    <phoneticPr fontId="2" type="noConversion"/>
  </si>
  <si>
    <t>1-5. 장래 노인인구 추이</t>
    <phoneticPr fontId="2" type="noConversion"/>
  </si>
  <si>
    <t>경기도
(동두천시 제외)</t>
    <phoneticPr fontId="2" type="noConversion"/>
  </si>
  <si>
    <t>경기도
(동두천시 제외)</t>
    <phoneticPr fontId="2" type="noConversion"/>
  </si>
  <si>
    <t>기타 지역</t>
    <phoneticPr fontId="2" type="noConversion"/>
  </si>
  <si>
    <t>기타 지역</t>
    <phoneticPr fontId="2" type="noConversion"/>
  </si>
  <si>
    <t>급여종류별</t>
    <phoneticPr fontId="2" type="noConversion"/>
  </si>
  <si>
    <t>일시금 합계</t>
    <phoneticPr fontId="2" type="noConversion"/>
  </si>
  <si>
    <t>연금 합계</t>
    <phoneticPr fontId="2" type="noConversion"/>
  </si>
  <si>
    <t>국민연금 가입자 수</t>
    <phoneticPr fontId="2" type="noConversion"/>
  </si>
  <si>
    <t xml:space="preserve">  주1: 2020. 11. 1. 기준</t>
    <phoneticPr fontId="2" type="noConversion"/>
  </si>
  <si>
    <t>자료: 통계청  「2020년 인구 총조사(등록센서스)」</t>
    <phoneticPr fontId="2" type="noConversion"/>
  </si>
  <si>
    <t>자료: 통계청 「국내인구이동통계」, 각 연도</t>
    <phoneticPr fontId="2" type="noConversion"/>
  </si>
  <si>
    <t>자료: 통계청 「2020년 국내인구이동통계」</t>
    <phoneticPr fontId="2" type="noConversion"/>
  </si>
  <si>
    <t xml:space="preserve"> 주1: 2020. 11. 1. 기준</t>
    <phoneticPr fontId="2" type="noConversion"/>
  </si>
  <si>
    <t xml:space="preserve"> 주2: (주택) 단독주택, 아파트, 연립주택, 다세대주택, 비거주용 건물 내 주택을 포함</t>
    <phoneticPr fontId="2" type="noConversion"/>
  </si>
  <si>
    <t xml:space="preserve">  주3: 노년부양비=(65세 이상 인구/15~64세 인구)*100</t>
    <phoneticPr fontId="2" type="noConversion"/>
  </si>
  <si>
    <t xml:space="preserve">  주2: 노령화지수=(65세 이상 인구/0-14세 인구)*100</t>
    <phoneticPr fontId="2" type="noConversion"/>
  </si>
  <si>
    <t xml:space="preserve">   주: 2020. 11. 1. 기준 일반가구 대상(6인 이상 비혈연가구, 기숙사, 사회시설 등 집단가구 및 외국인가구 제외), 가구주 기준으로 산정</t>
    <phoneticPr fontId="2" type="noConversion"/>
  </si>
  <si>
    <t xml:space="preserve">   주1: 2020. 11. 1. 기준 </t>
    <phoneticPr fontId="2" type="noConversion"/>
  </si>
  <si>
    <t xml:space="preserve">  주1: 2020. 11. 1. 기준 일반가구 대상(6인 이상 비혈연 가구,  기숙사,  사회시설 등 집단가구 및 외국인가구 제외), 가구주 기준으로 산정</t>
    <phoneticPr fontId="2" type="noConversion"/>
  </si>
  <si>
    <t xml:space="preserve">  주1: 2020. 11. 1. 기준 일반가구 대상(6인 이상 비혈연 가구, 기숙사, 사회시설 등 집답가구 및 외국인가구 제외)</t>
    <phoneticPr fontId="2" type="noConversion"/>
  </si>
  <si>
    <t xml:space="preserve">  주1: 2020. 12. 31. 기준 장애인 등록 인구 산정</t>
    <phoneticPr fontId="2" type="noConversion"/>
  </si>
  <si>
    <t xml:space="preserve">   주: 2020. 12. 31. 까지 누적 신청자 기준이며, 연도말 자격 유지자 기준(사망 건 제외)</t>
    <phoneticPr fontId="2" type="noConversion"/>
  </si>
  <si>
    <t xml:space="preserve"> 주3: (합계) 급여 유형별 중복 배제</t>
    <phoneticPr fontId="2" type="noConversion"/>
  </si>
  <si>
    <t>자료: 보건복지부 「노인복지시설 현황」, 각 연도</t>
    <phoneticPr fontId="2" type="noConversion"/>
  </si>
  <si>
    <t xml:space="preserve">   주2: (수급자구분) 국민기초생활 보장법에 따른 급여를 받는 사람의 특성에 따라 구분</t>
    <phoneticPr fontId="2" type="noConversion"/>
  </si>
  <si>
    <t xml:space="preserve">   주3: (일반수급자) 국민기초생활 보장법에 따라 생계급여, 주거급여, 의료급여, 교육급여, 해산급여, 장제급여, 자활급여를 받는 사람</t>
    <phoneticPr fontId="2" type="noConversion"/>
  </si>
  <si>
    <t xml:space="preserve">   주4: (조건부수급자) 근로능력이 있는 수급자에게 자활에 필요한 사업에 참가할 것을 조건으로 하여 급여를 실시하는 수급자</t>
    <phoneticPr fontId="2" type="noConversion"/>
  </si>
  <si>
    <t xml:space="preserve">   주5: (시설수급자) 보장시설(장애인 거주시설, 노인의료복지시설, 아동복지시설, 정신재활시설 등)의 수급자</t>
    <phoneticPr fontId="2" type="noConversion"/>
  </si>
  <si>
    <t xml:space="preserve">   주7: 국민기초생활 보장 수급률= (국민기초생활 보장 수급자 수/주민등록인구)*100</t>
    <phoneticPr fontId="2" type="noConversion"/>
  </si>
  <si>
    <t>6-11. 의료기관 현황</t>
    <phoneticPr fontId="2" type="noConversion"/>
  </si>
  <si>
    <t>6-9. 노인 여가복지시설 현황</t>
    <phoneticPr fontId="2" type="noConversion"/>
  </si>
  <si>
    <t>6-8. 장기요양기관 전문인력 현황</t>
    <phoneticPr fontId="2" type="noConversion"/>
  </si>
  <si>
    <t>6-7. 장기요양기관 현황</t>
    <phoneticPr fontId="2" type="noConversion"/>
  </si>
  <si>
    <t>6-6. 노인장기요양보험 급여 이용 수급자 수</t>
    <phoneticPr fontId="2" type="noConversion"/>
  </si>
  <si>
    <t>6-5. 노인장기요양보험 등급별 인정 현황</t>
    <phoneticPr fontId="2" type="noConversion"/>
  </si>
  <si>
    <t>6-3. 장애 정도별 등록 장애인 수</t>
    <phoneticPr fontId="2" type="noConversion"/>
  </si>
  <si>
    <t>중증장애
(장애정도가 심함)</t>
    <phoneticPr fontId="2" type="noConversion"/>
  </si>
  <si>
    <t>경증장애
(장애정도가 심하지 않음)</t>
    <phoneticPr fontId="2" type="noConversion"/>
  </si>
  <si>
    <t xml:space="preserve"> 주1: 노령화지수= (65세 이상 인구/0-14세 인구)*100</t>
    <phoneticPr fontId="2" type="noConversion"/>
  </si>
  <si>
    <t xml:space="preserve"> 주2: 노년부양비=(65세 이상 인구/15~64세 인구)*100</t>
    <phoneticPr fontId="2" type="noConversion"/>
  </si>
  <si>
    <t>노인
(65세
이상)</t>
    <phoneticPr fontId="2" type="noConversion"/>
  </si>
  <si>
    <t xml:space="preserve">   주6: (특례수급자) 일반수급자 조건에 해당되지 않더라도 생활이 어려운 사람으로서 일정 기간 동안 이 법에서 정하는 급여의 전부 또는 일부가 필요하다고</t>
    <phoneticPr fontId="2" type="noConversion"/>
  </si>
  <si>
    <t xml:space="preserve">                           보건복지부장관 또는 소관 중앙행정기관의 장이 정하는 사람</t>
    <phoneticPr fontId="2" type="noConversion"/>
  </si>
  <si>
    <t>Part 1. 인구</t>
    <phoneticPr fontId="2" type="noConversion"/>
  </si>
  <si>
    <t>공통</t>
    <phoneticPr fontId="2" type="noConversion"/>
  </si>
  <si>
    <t>선택</t>
    <phoneticPr fontId="2" type="noConversion"/>
  </si>
  <si>
    <t>Part 4. 주택</t>
    <phoneticPr fontId="2" type="noConversion"/>
  </si>
  <si>
    <t>Part 7. 소득 보장</t>
    <phoneticPr fontId="2" type="noConversion"/>
  </si>
  <si>
    <t>○</t>
    <phoneticPr fontId="2" type="noConversion"/>
  </si>
  <si>
    <t>○</t>
  </si>
  <si>
    <t>1-4. 경기도 시군별 노인인구</t>
    <phoneticPr fontId="2" type="noConversion"/>
  </si>
  <si>
    <t>Part 2. 가구</t>
    <phoneticPr fontId="2" type="noConversion"/>
  </si>
  <si>
    <t>Part 5. 건강</t>
    <phoneticPr fontId="2" type="noConversion"/>
  </si>
  <si>
    <t>Part 8. 일자리</t>
    <phoneticPr fontId="2" type="noConversion"/>
  </si>
  <si>
    <t>Part 3. 인구 이동</t>
    <phoneticPr fontId="2" type="noConversion"/>
  </si>
  <si>
    <t>Part 6. 복지</t>
    <phoneticPr fontId="2" type="noConversion"/>
  </si>
  <si>
    <t>3-4. 전입 사유별 인구 이동</t>
    <phoneticPr fontId="2" type="noConversion"/>
  </si>
  <si>
    <t>Part 9. 안전</t>
    <phoneticPr fontId="2" type="noConversion"/>
  </si>
  <si>
    <t>6-10. 노인 주거복지시설 현황</t>
    <phoneticPr fontId="2" type="noConversion"/>
  </si>
  <si>
    <t>8-3. 가입 기간별 고용보험 피보험자</t>
    <phoneticPr fontId="2" type="noConversion"/>
  </si>
  <si>
    <t>8-6. 고용보험 실업급여 수급 규모</t>
    <phoneticPr fontId="2" type="noConversion"/>
  </si>
  <si>
    <t>8-7. 구직 신청 건수</t>
    <phoneticPr fontId="2" type="noConversion"/>
  </si>
  <si>
    <t>8-8. 구직 희망 고용 형태</t>
    <phoneticPr fontId="2" type="noConversion"/>
  </si>
  <si>
    <t>8-10. 구직 희망 월평균 임금액</t>
    <phoneticPr fontId="2" type="noConversion"/>
  </si>
  <si>
    <t>8-11. 구직 희망 근무지역</t>
    <phoneticPr fontId="2" type="noConversion"/>
  </si>
  <si>
    <t>8-13. 등록 상태별 등록사업자 수</t>
    <phoneticPr fontId="2" type="noConversion"/>
  </si>
  <si>
    <t>총 인구</t>
  </si>
  <si>
    <t>8-2. 고용보험 피보험자 수</t>
    <phoneticPr fontId="2" type="noConversion"/>
  </si>
  <si>
    <t>(단위 : 명, 해당인구 1,000명당 명)</t>
    <phoneticPr fontId="2" type="noConversion"/>
  </si>
  <si>
    <t>전입사유</t>
    <phoneticPr fontId="2" type="noConversion"/>
  </si>
  <si>
    <t>주택 소재지</t>
    <phoneticPr fontId="2" type="noConversion"/>
  </si>
  <si>
    <t>관내(동일 시도 거주자) 소유 주택</t>
    <phoneticPr fontId="2" type="noConversion"/>
  </si>
  <si>
    <t>동일 시군 내
거주자 소유</t>
    <phoneticPr fontId="2" type="noConversion"/>
  </si>
  <si>
    <t>동일 시도 내
타 시군 거주자 소유</t>
    <phoneticPr fontId="2" type="noConversion"/>
  </si>
  <si>
    <t>거주지역</t>
    <phoneticPr fontId="2" type="noConversion"/>
  </si>
  <si>
    <t>4-4. 소유 주택의 자산 가액별 현황</t>
    <phoneticPr fontId="2" type="noConversion"/>
  </si>
  <si>
    <t>비율
(B/A)*100</t>
    <phoneticPr fontId="2" type="noConversion"/>
  </si>
  <si>
    <t xml:space="preserve"> 주1:  2020. 1. 1.~12.31. 기간 중 수진 기준(진료인원은 약국 제외)</t>
    <phoneticPr fontId="2" type="noConversion"/>
  </si>
  <si>
    <t xml:space="preserve"> 주1:  2020. 1. 1.~12.31. 기간 중 수진 기준</t>
    <phoneticPr fontId="2" type="noConversion"/>
  </si>
  <si>
    <t>세대</t>
    <phoneticPr fontId="2" type="noConversion"/>
  </si>
  <si>
    <t>분양</t>
    <phoneticPr fontId="2" type="noConversion"/>
  </si>
  <si>
    <t>입주</t>
    <phoneticPr fontId="2" type="noConversion"/>
  </si>
  <si>
    <t xml:space="preserve">        (비경제활동인구) 조사대상 기간 중 취업자도 실업자도 아닌 만 15세 이상인 자(가사 전담 가정주부, 일을 할 수 없는 연로자, 심신 장애자 등)</t>
    <phoneticPr fontId="2" type="noConversion"/>
  </si>
  <si>
    <t xml:space="preserve">  주2: (고용률) 취업자 / 15세 이상 인구 * 100</t>
    <phoneticPr fontId="2" type="noConversion"/>
  </si>
  <si>
    <t>정부 · 비법인단체</t>
    <phoneticPr fontId="2" type="noConversion"/>
  </si>
  <si>
    <t>회사 이외의 법인</t>
    <phoneticPr fontId="2" type="noConversion"/>
  </si>
  <si>
    <t>회사법인</t>
    <phoneticPr fontId="2" type="noConversion"/>
  </si>
  <si>
    <t>개인사업체</t>
    <phoneticPr fontId="2" type="noConversion"/>
  </si>
  <si>
    <t>조직 형태별</t>
    <phoneticPr fontId="2" type="noConversion"/>
  </si>
  <si>
    <t>(단위: 명,  %)</t>
    <phoneticPr fontId="2" type="noConversion"/>
  </si>
  <si>
    <t>8-14. 조직 형태별 등록사업자 수</t>
    <phoneticPr fontId="2" type="noConversion"/>
  </si>
  <si>
    <t>8-15. 공공일자리 참여자 수</t>
    <phoneticPr fontId="2" type="noConversion"/>
  </si>
  <si>
    <t>행정 및 공공기관
(공공근로 사업)</t>
    <phoneticPr fontId="2" type="noConversion"/>
  </si>
  <si>
    <t>2-8. 경기도 시군별 노인 1인 가구</t>
    <phoneticPr fontId="2" type="noConversion"/>
  </si>
  <si>
    <t xml:space="preserve">    주1: (총 인구) 각 연도 11. 1. 기준 동두천시에 거주하는 총 인구(외국인 포함)</t>
  </si>
  <si>
    <t xml:space="preserve">  주2: 특정 감염성 및 기생충성 질환(A00-B99), 호흡기결핵(A15-A16), 악성신생물(암)(C00-C97), 위암(C16), 간암 (C22), 폐암(C33-C34), 내분비 영양 및 대사 질환(E00-E88), 당뇨병 (E10-E14), 신경계통의 질환(G00-G98),  알츠하이머병(G30), 순환계통의 질환 (I00-I99), 
           고혈압성 질환(I10-I13), 심장질환(I20-I51), 뇌혈관질환(I60-I69),  호흡계통의 질환(J00-J98), 폐렴(J12-J18), 만성 하기도 질환(J40-J47), 소화계통의 질환(K00-K92), 간질환 (K70-K76), 질병이환 및 사망의 외인(V01-Y89), 운수 사고(V01-V99), 고의적 자해(자살)(X60-X84)</t>
    <phoneticPr fontId="2" type="noConversion"/>
  </si>
  <si>
    <t xml:space="preserve"> 주1: (수급인원) 2020. 1. 1. ~ 12. 31.(1년간) 동두천시 소재 사업장 기준 실업급여 수급대상 인원 산정</t>
    <phoneticPr fontId="2" type="noConversion"/>
  </si>
  <si>
    <t xml:space="preserve">  주1: 2020. 1. 1. ~ 12. 31.(1년간) 주민등록 전입신고서 기준 전출 인구 산정(외국인, 동일 행정 읍면동 전출 제외)</t>
    <phoneticPr fontId="2" type="noConversion"/>
  </si>
  <si>
    <t xml:space="preserve">   주: 2020. 1. 1. ~ 12. 31.(1년간) 주민등록 전입신고서 기준 전출 인구 산정(외국인, 동일 행정 읍면동 전출 인구 제외)</t>
    <phoneticPr fontId="2" type="noConversion"/>
  </si>
  <si>
    <t>자료: 통계청 「2020년 국내인구인동통계」</t>
    <phoneticPr fontId="2" type="noConversion"/>
  </si>
  <si>
    <t xml:space="preserve"> 주1: 해당 연도 1. 1. ~ 12. 31.(1년간) 주민등록 전입신고서 기준(외국인, 동일 행정 읍면동 이동 제외)</t>
    <phoneticPr fontId="2" type="noConversion"/>
  </si>
  <si>
    <t>(단위 : %)</t>
    <phoneticPr fontId="2" type="noConversion"/>
  </si>
  <si>
    <t xml:space="preserve">   주: 2020. 1. 1. ~ 12. 31.(1년간) 주민등록 전입신고서 기준(외국인, 동일 행정 읍면동 전입 제외)</t>
    <phoneticPr fontId="2" type="noConversion"/>
  </si>
  <si>
    <t xml:space="preserve"> 주2: (개인 소유 주택 수) 동두천시에 거주하는 주택 소유자가 전국에 소유하고 있는 모든 주택에 대한 지분을 합산하여 산출한 가상의 주택 수로 주택 소재지 기준 주택 수와 다름 </t>
    <phoneticPr fontId="2" type="noConversion"/>
  </si>
  <si>
    <t xml:space="preserve"> 주1: 2020. 12. 31. 기준 장애인 등록 인구 산정</t>
    <phoneticPr fontId="2" type="noConversion"/>
  </si>
  <si>
    <t xml:space="preserve">  주1: 2020. 1. 1. ~ 12.31. 까지 장기요양급여(시설,재가) 이용 수급자 수임</t>
    <phoneticPr fontId="2" type="noConversion"/>
  </si>
  <si>
    <t xml:space="preserve">자료: 국민건강보험공단 「노인장기요양보험 자료」 </t>
    <phoneticPr fontId="2" type="noConversion"/>
  </si>
  <si>
    <t>자료: 한국고용정보원 「고용보험자료」, 각 연도</t>
    <phoneticPr fontId="2" type="noConversion"/>
  </si>
  <si>
    <t xml:space="preserve">   주: 2020. 1. 1. ~ 12. 31.(1년간) 동두천시 소재 사업장 기준 자격 상실자 수 산정</t>
    <phoneticPr fontId="2" type="noConversion"/>
  </si>
  <si>
    <t xml:space="preserve">    주: 2020. 1. 1.~12.31. 기간 중 구직 신청 건수 산정</t>
    <phoneticPr fontId="2" type="noConversion"/>
  </si>
  <si>
    <t>자료: 통계청 「지역통계 행정DB」</t>
    <phoneticPr fontId="2" type="noConversion"/>
  </si>
  <si>
    <t>자료: 국민연금공단 「국민연금 자료」, 각 연도</t>
    <phoneticPr fontId="2" type="noConversion"/>
  </si>
  <si>
    <t>8-9. 구직자 희망 직종</t>
    <phoneticPr fontId="2" type="noConversion"/>
  </si>
  <si>
    <t xml:space="preserve">   주: 해당 연도 12. 31. 기준</t>
    <phoneticPr fontId="2" type="noConversion"/>
  </si>
  <si>
    <t xml:space="preserve">   주: 해당 연도  1. 1. ~  12. 31. 발생한 교통사고 집계</t>
    <phoneticPr fontId="2" type="noConversion"/>
  </si>
  <si>
    <t xml:space="preserve">   주: 해당 연도 1. 1. ~ 12. 31.(1년간) 동두천시 소재 사업장 기준 자격 취득∙상실자 산정</t>
    <phoneticPr fontId="2" type="noConversion"/>
  </si>
  <si>
    <t xml:space="preserve">  주1: 해당 연도 (1.1.~12.31.) 기간 중 수진 기준, 건강보험 급여 실적으로 의료급여 및 비급여 제외(2021년 6월 청구분까지 반영)</t>
  </si>
  <si>
    <t xml:space="preserve">  주2: 해당 연도 말 주민등록 주소지 기준</t>
  </si>
  <si>
    <t xml:space="preserve"> 주1: 해당 연도 11. 1. 기준 일반가구 대상(6인 이상 비혈연 가구, 기숙사, 사회시설 등 집단가구 및 외국인가구 제외), 가구주 기준으로 산정</t>
  </si>
  <si>
    <t>1-7. 연도별 사망자수 및 조사망률</t>
    <phoneticPr fontId="2" type="noConversion"/>
  </si>
  <si>
    <t>조사망률</t>
    <phoneticPr fontId="2" type="noConversion"/>
  </si>
  <si>
    <t xml:space="preserve">  주: 2020. 11. 1. 기준</t>
    <phoneticPr fontId="2" type="noConversion"/>
  </si>
  <si>
    <t>자료:  경기도 「시군단위 장래인구추계(2017~2037)」 , 2020. 3.</t>
    <phoneticPr fontId="2" type="noConversion"/>
  </si>
  <si>
    <t>(단위: %)</t>
    <phoneticPr fontId="2" type="noConversion"/>
  </si>
  <si>
    <t>100만원~
200만원 미만</t>
    <phoneticPr fontId="2" type="noConversion"/>
  </si>
  <si>
    <t>200만원~
300만원 미만</t>
    <phoneticPr fontId="2" type="noConversion"/>
  </si>
  <si>
    <t>300만원~
400만원 미만</t>
    <phoneticPr fontId="2" type="noConversion"/>
  </si>
  <si>
    <t>400만원~
500만원 미만</t>
    <phoneticPr fontId="2" type="noConversion"/>
  </si>
  <si>
    <t>500만원 이상</t>
    <phoneticPr fontId="2" type="noConversion"/>
  </si>
  <si>
    <t>7-2. 노인 가구의 주된 소득원(다중 응답)</t>
    <phoneticPr fontId="2" type="noConversion"/>
  </si>
  <si>
    <t>가구주의 
근로(사업)소득</t>
    <phoneticPr fontId="2" type="noConversion"/>
  </si>
  <si>
    <t>배우자 및 기타 가구원의
근로(사업)소득</t>
    <phoneticPr fontId="2" type="noConversion"/>
  </si>
  <si>
    <t>재산 소득</t>
  </si>
  <si>
    <t>정부 보조금</t>
  </si>
  <si>
    <t>종교 또는 
복지단체 보조금</t>
    <phoneticPr fontId="2" type="noConversion"/>
  </si>
  <si>
    <t>친인척의 보조금</t>
  </si>
  <si>
    <t>기타</t>
  </si>
  <si>
    <r>
      <t>공적</t>
    </r>
    <r>
      <rPr>
        <b/>
        <sz val="10"/>
        <color theme="1"/>
        <rFont val="맑은 고딕"/>
        <family val="3"/>
        <charset val="128"/>
        <scheme val="minor"/>
      </rPr>
      <t>･</t>
    </r>
    <r>
      <rPr>
        <b/>
        <sz val="10"/>
        <color theme="1"/>
        <rFont val="맑은 고딕"/>
        <family val="3"/>
        <charset val="129"/>
        <scheme val="minor"/>
      </rPr>
      <t>사적연금
 및 퇴직금</t>
    </r>
    <phoneticPr fontId="2" type="noConversion"/>
  </si>
  <si>
    <t>자료: 동두천시 「2019년 사회조사」</t>
    <phoneticPr fontId="2" type="noConversion"/>
  </si>
  <si>
    <t xml:space="preserve">   주: 2020년 경기도 사회조사 중단으로 2019년 조사자료임</t>
    <phoneticPr fontId="2" type="noConversion"/>
  </si>
  <si>
    <t>7-1. 월평균 노인 가구 소둑</t>
    <phoneticPr fontId="2" type="noConversion"/>
  </si>
  <si>
    <t>추가</t>
    <phoneticPr fontId="2" type="noConversion"/>
  </si>
  <si>
    <t>7-4. 기초 연금 수급자 수</t>
    <phoneticPr fontId="2" type="noConversion"/>
  </si>
  <si>
    <t>7-5. 국민연금 가입자 수</t>
    <phoneticPr fontId="2" type="noConversion"/>
  </si>
  <si>
    <t>7-6. 국민연금 수급자 현황</t>
    <phoneticPr fontId="2" type="noConversion"/>
  </si>
  <si>
    <t>3-3. 전입 전 거주지(동두천시 외 지역)</t>
    <phoneticPr fontId="2" type="noConversion"/>
  </si>
  <si>
    <t>총 인구</t>
    <phoneticPr fontId="2" type="noConversion"/>
  </si>
  <si>
    <t xml:space="preserve"> 주2: (성비) 여성 100명당 남성 인구 수</t>
    <phoneticPr fontId="2" type="noConversion"/>
  </si>
  <si>
    <t xml:space="preserve"> </t>
    <phoneticPr fontId="2" type="noConversion"/>
  </si>
  <si>
    <t>생산연령인구
(15~64세)</t>
    <phoneticPr fontId="2" type="noConversion"/>
  </si>
  <si>
    <t xml:space="preserve">  주4: 노인 1명당 생산연령인구=15~64세 인구/65세이상인구</t>
    <phoneticPr fontId="2" type="noConversion"/>
  </si>
  <si>
    <t>노인1명당 
생산연령인구</t>
    <phoneticPr fontId="2" type="noConversion"/>
  </si>
  <si>
    <t>(단위 : 명, 해당 인구 100명당 명)</t>
    <phoneticPr fontId="2" type="noConversion"/>
  </si>
  <si>
    <t xml:space="preserve">  주1: (사망자 수) 총 사망자수는 국내 거주 사망자 수만을 집계, 자연신고분을 반영한 사망자 수</t>
    <phoneticPr fontId="2" type="noConversion"/>
  </si>
  <si>
    <t xml:space="preserve">  주2: (조사망률) 해당연도 사망자 수 / 해당연도 연앙인구 * 1,000</t>
    <phoneticPr fontId="2" type="noConversion"/>
  </si>
  <si>
    <t>(단위: 가구, 명)</t>
    <phoneticPr fontId="2" type="noConversion"/>
  </si>
  <si>
    <t>경기도 내 전입</t>
    <phoneticPr fontId="2" type="noConversion"/>
  </si>
  <si>
    <t>시군구 내</t>
    <phoneticPr fontId="2" type="noConversion"/>
  </si>
  <si>
    <t>시군구 간</t>
    <phoneticPr fontId="2" type="noConversion"/>
  </si>
  <si>
    <t xml:space="preserve"> 주1: 해당 연도 1.1.~12.31.(1년간) 주민등록 전입신고서 기준 전입 인구 산정(외국인, 동일 행정 읍면동 전입 제외)</t>
    <phoneticPr fontId="2" type="noConversion"/>
  </si>
  <si>
    <t xml:space="preserve"> 주2: (시군구 내) 이동 전후의 시군구는 같고 행정 읍면동이 다른 전입, (시군구 간) 시군구를 달리하는 전입,</t>
    <phoneticPr fontId="2" type="noConversion"/>
  </si>
  <si>
    <t xml:space="preserve">       (시도 간 전입) 이동 전후의 시도를 달리하는 전입</t>
    <phoneticPr fontId="2" type="noConversion"/>
  </si>
  <si>
    <t xml:space="preserve"> 주3: (전입률) 해당연도 전입자 수/해당연도 연앙인구*100</t>
    <phoneticPr fontId="2" type="noConversion"/>
  </si>
  <si>
    <t xml:space="preserve"> 주3: (전입률) 전입자 수/연앙인구*100</t>
    <phoneticPr fontId="2" type="noConversion"/>
  </si>
  <si>
    <t xml:space="preserve"> 주1: 2020. 1. 1. ~ 12. 31.(1년간) 주민등록 전입신고서 기준(외국인, 동일 행정 읍면동 전입 제외)</t>
    <phoneticPr fontId="2" type="noConversion"/>
  </si>
  <si>
    <t>경기도 내 전출</t>
    <phoneticPr fontId="2" type="noConversion"/>
  </si>
  <si>
    <t xml:space="preserve"> 주2: (시군구 내) 이동 전후의 시군구는 같고 행정 읍면동이 다른 전출, (시군구 간) 이동 전후의 시군구를 달리하는 전출,</t>
    <phoneticPr fontId="2" type="noConversion"/>
  </si>
  <si>
    <t xml:space="preserve">       (시도 간 전출) 이동 전후의 시도를 달리하는 전출</t>
    <phoneticPr fontId="2" type="noConversion"/>
  </si>
  <si>
    <t xml:space="preserve"> 주3: (전출률) 해당 연도 전출자 수/해당 연도 연앙인구*100</t>
    <phoneticPr fontId="2" type="noConversion"/>
  </si>
  <si>
    <t xml:space="preserve"> 주1: 해당 연도 1. 1. ~ 12. 31.(1년간) 주민등록 전입신고서 기준 전출 인구 산정(외국인, 동일 행정 읍면동 전출 제외)</t>
    <phoneticPr fontId="2" type="noConversion"/>
  </si>
  <si>
    <t xml:space="preserve">  주2: (시군구 내) 이동 전후의 시군구는 같고 행정 읍면동이 다른 전출, (시군구 간) 이동 전후의 시군구를 달리하는 전출, </t>
    <phoneticPr fontId="2" type="noConversion"/>
  </si>
  <si>
    <t xml:space="preserve">        (시도 간 전출) 이동 전후의 시도를 달리하는 전출</t>
    <phoneticPr fontId="2" type="noConversion"/>
  </si>
  <si>
    <t xml:space="preserve">  주3: (전출률) 전출자 수/연앙인구*100</t>
    <phoneticPr fontId="2" type="noConversion"/>
  </si>
  <si>
    <t>(단위 : 명)</t>
    <phoneticPr fontId="2" type="noConversion"/>
  </si>
  <si>
    <t xml:space="preserve"> 주2: (순이동 자) 전입 인구-전출 인구, (순이동률) 해당 연도 순이동자 수 /해당 연도 연앙인구 * 100</t>
    <phoneticPr fontId="2" type="noConversion"/>
  </si>
  <si>
    <t>(단위: 호, %)</t>
    <phoneticPr fontId="2" type="noConversion"/>
  </si>
  <si>
    <t xml:space="preserve"> 주3: 개인이 소유한 주택 이외 주택은 법인, 국가, 지자체, 외국인 등이 소유한 주택을 의미하며 외국인 소유 주택은 개인이 소유한 주택 대상에서 제외함</t>
    <phoneticPr fontId="2" type="noConversion"/>
  </si>
  <si>
    <t xml:space="preserve"> 주4: 한 주택을 n명이 공동으로 소유하고 있는 경우, 그 주택에 대한 지분을 각각 1/n 씩 소유하고 있는 것으로 간주 </t>
    <phoneticPr fontId="2" type="noConversion"/>
  </si>
  <si>
    <t xml:space="preserve"> 주3: (개인 소유자 1인당 주택 수) 개인 소유 주택 수 / 주택 소유자 수 </t>
    <phoneticPr fontId="2" type="noConversion"/>
  </si>
  <si>
    <t xml:space="preserve"> 주2: (소유 물건 수) 각 개인이 소유하고 있는 주택 전부에 대해 소유지분을 고려하지 않고, 개별적으로 합산하여 산출
      =&gt; (예) 개인이 단독 소유한 주택 1호와 타인과 공동 소유한 주택 1호를 소유한 경우 2건 소유자로 집계함</t>
    <phoneticPr fontId="2" type="noConversion"/>
  </si>
  <si>
    <t xml:space="preserve"> 주1: 2020. 12. 31. 기준이며 주민등록 주소지 기준</t>
    <phoneticPr fontId="2" type="noConversion"/>
  </si>
  <si>
    <t xml:space="preserve"> 주2: 건강보험 적용 인구 기준이며, 의료급여 제외</t>
    <phoneticPr fontId="2" type="noConversion"/>
  </si>
  <si>
    <t xml:space="preserve">   주: (조자살률) 연간 자살에 의한 사망자 수/연앙 인구 * 1,000</t>
    <phoneticPr fontId="2" type="noConversion"/>
  </si>
  <si>
    <t xml:space="preserve"> 주2: (장애 정도) 심한 장애인: 종전의 장애등급이 제1급~제3급, 심하지 않은 장애인: 제4급~제6급 장애인으로 구분</t>
    <phoneticPr fontId="2" type="noConversion"/>
  </si>
  <si>
    <t xml:space="preserve"> 주1: 2020. 12. 31. 까지 누적 신청자 기준이며, 연도말 자격 유지자 기준(사망 건 제외)</t>
    <phoneticPr fontId="2" type="noConversion"/>
  </si>
  <si>
    <t xml:space="preserve"> 주2: 65세 미만 신청 및 인정자 포함</t>
    <phoneticPr fontId="2" type="noConversion"/>
  </si>
  <si>
    <t>(단위 : 개소, 명, 세대)</t>
    <phoneticPr fontId="2" type="noConversion"/>
  </si>
  <si>
    <t>7-3. 국민기초생활보장 수급자 수</t>
    <phoneticPr fontId="2" type="noConversion"/>
  </si>
  <si>
    <t>국민기초생활보장 수급자 수</t>
    <phoneticPr fontId="2" type="noConversion"/>
  </si>
  <si>
    <t>55세
 이상</t>
    <phoneticPr fontId="2" type="noConversion"/>
  </si>
  <si>
    <t xml:space="preserve"> 주1: 해당연도 12. 31. 기준 국민연금 가입 대상자 산정(거주지 주소 기준)</t>
    <phoneticPr fontId="2" type="noConversion"/>
  </si>
  <si>
    <t xml:space="preserve"> 주2: 국민연금의 가입 연령은 만 18세 이상 60세 미만이며, 18세 미만 근로자는 사업장 가입자로 당연적용하나 본인의 신청에 의해 적용 제외 가능하며,
       임의계속가입자는 만 60세 이후 신청하여 만 65세까지 가입할 수 있음</t>
    <phoneticPr fontId="2" type="noConversion"/>
  </si>
  <si>
    <t xml:space="preserve"> 주1: (수급자) 해당연도 12.31. 기준 국민연금 수급 대상자 산정</t>
    <phoneticPr fontId="2" type="noConversion"/>
  </si>
  <si>
    <t xml:space="preserve"> 주2: 해당연도 1.1.~12.31.(1년간) 국민연금 수급 대상자의 수급액 총액 산정</t>
    <phoneticPr fontId="2" type="noConversion"/>
  </si>
  <si>
    <t>자료: 통계청 「지역통계 행정DB」</t>
    <phoneticPr fontId="43" type="noConversion"/>
  </si>
  <si>
    <t xml:space="preserve">   주: 2020. 12. 31. 기준 공적연금 수급 인원 산정</t>
    <phoneticPr fontId="2" type="noConversion"/>
  </si>
  <si>
    <t>상실 사유</t>
    <phoneticPr fontId="2" type="noConversion"/>
  </si>
  <si>
    <t>고용 형태</t>
    <phoneticPr fontId="2" type="noConversion"/>
  </si>
  <si>
    <t>8-12. 연도별 등록사업자 수</t>
    <phoneticPr fontId="2" type="noConversion"/>
  </si>
  <si>
    <t>65세이상</t>
    <phoneticPr fontId="2" type="noConversion"/>
  </si>
  <si>
    <t xml:space="preserve">  주1: 동두천시 소재 사업장 기준</t>
    <phoneticPr fontId="2" type="noConversion"/>
  </si>
  <si>
    <t xml:space="preserve">  주1: 해당 연도 12.31. 기준, 사업자등록 유지 사업자 선정</t>
    <phoneticPr fontId="2" type="noConversion"/>
  </si>
  <si>
    <t xml:space="preserve">  주2: 개인이 사업자등록번호를 달리하는 여러 개의 사업을 운영할 경우 각각 산정</t>
    <phoneticPr fontId="2" type="noConversion"/>
  </si>
  <si>
    <t xml:space="preserve">  주2: (신설) 당해년도 신규이면서 활동, (유지) 유지이면서 활동, (폐업) 당해연도 폐업, (기타) 신설 혹은 유지이면서 비활동</t>
    <phoneticPr fontId="2" type="noConversion"/>
  </si>
  <si>
    <t xml:space="preserve">     - 활동(매출액 혹은 종사자 존재), 비활동( 매출액 및 종사자가 없음)</t>
    <phoneticPr fontId="2" type="noConversion"/>
  </si>
  <si>
    <t>신설</t>
    <phoneticPr fontId="2" type="noConversion"/>
  </si>
  <si>
    <t>유지</t>
    <phoneticPr fontId="2" type="noConversion"/>
  </si>
  <si>
    <t xml:space="preserve">     주2: 등록사업자 수는 해당 연도말(12.31.)에 사업을 신설, 유지, 폐업, 기타인 모든 사업체를 말함</t>
    <phoneticPr fontId="2" type="noConversion"/>
  </si>
  <si>
    <t xml:space="preserve"> 주1: 해당 연도 12. 31. 요양기관 소재지 기준, 연도말 지정 운영되고 있는 기관 대상</t>
    <phoneticPr fontId="2" type="noConversion"/>
  </si>
  <si>
    <t>9-1. CCTV 설치 현황</t>
    <phoneticPr fontId="2" type="noConversion"/>
  </si>
  <si>
    <t>9-2. 노인 보호구역 지정 현황</t>
    <phoneticPr fontId="2" type="noConversion"/>
  </si>
  <si>
    <t>9-3. 노인 교통사고 현황</t>
    <phoneticPr fontId="2" type="noConversion"/>
  </si>
  <si>
    <t>9-4. 사고 유형별 노인 교통사고</t>
    <phoneticPr fontId="2" type="noConversion"/>
  </si>
  <si>
    <t>9-5. 가해 노인운전자 교통사고 현황</t>
    <phoneticPr fontId="2" type="noConversion"/>
  </si>
  <si>
    <t>9-6. 가해 노인운전자 교통사고 현황(법규 위반별)</t>
    <phoneticPr fontId="2" type="noConversion"/>
  </si>
  <si>
    <t>주민등록인구</t>
    <phoneticPr fontId="2" type="noConversion"/>
  </si>
  <si>
    <t xml:space="preserve"> 주1: 해당 연도 12. 31. 기준</t>
    <phoneticPr fontId="2" type="noConversion"/>
  </si>
  <si>
    <t xml:space="preserve"> 주2: (입소인원) 노인복지주택의 세대 포함, (정원) 분양세대 포함, (현원) 입주 세대 포함</t>
    <phoneticPr fontId="2" type="noConversion"/>
  </si>
  <si>
    <t>국민 기초 생활 보장
 수급 1인가구</t>
    <phoneticPr fontId="2" type="noConversion"/>
  </si>
  <si>
    <t>비중</t>
    <phoneticPr fontId="2" type="noConversion"/>
  </si>
  <si>
    <t>노인(65세이상)</t>
    <phoneticPr fontId="2" type="noConversion"/>
  </si>
  <si>
    <t xml:space="preserve">  주1: (15세 이상 인구) 중 노인은 경제활동인구와 비경제활동인구의 합계</t>
    <phoneticPr fontId="2" type="noConversion"/>
  </si>
  <si>
    <t xml:space="preserve">  주1: 2020. 1. 1.~12. 31.(1년간) 동두천시 소재 사업장 기준, 개인이 사업자등록번호를 달리하는 여러 개의 사업을 운영할 경우 각각 산정</t>
    <phoneticPr fontId="2" type="noConversion"/>
  </si>
  <si>
    <t xml:space="preserve">  주1: 2020. 1. 1. ~ 12. 31.(1년간) 동두천시 소재 사업장 대표 및 등록상태별 산정, 개인이 사업자등록번호를 달리하는 여러 개의 사업을 운영할 경우 각각 산정 </t>
    <phoneticPr fontId="2" type="noConversion"/>
  </si>
  <si>
    <t>9-4. 사고 유형별 노인 교통사고</t>
    <phoneticPr fontId="2" type="noConversion"/>
  </si>
  <si>
    <t>차량 단독</t>
    <phoneticPr fontId="2" type="noConversion"/>
  </si>
  <si>
    <t>가해 노인운전자
(65세 이상)</t>
    <phoneticPr fontId="2" type="noConversion"/>
  </si>
  <si>
    <t xml:space="preserve">  주: 해당 연도  1. 1. ~  12. 31. 발생한 교통사고 집계</t>
    <phoneticPr fontId="2" type="noConversion"/>
  </si>
  <si>
    <t>동두천시</t>
    <phoneticPr fontId="2" type="noConversion"/>
  </si>
  <si>
    <t>정년, 계약 만료,
공사 종료</t>
    <phoneticPr fontId="2" type="noConversion"/>
  </si>
  <si>
    <t>자료: 보건복지부 「보건복지통계」, 각 연도</t>
    <phoneticPr fontId="2" type="noConversion"/>
  </si>
  <si>
    <t>기저핵의 기타
퇴행성 노인성질환</t>
    <phoneticPr fontId="2" type="noConversion"/>
  </si>
  <si>
    <t>중풍후유증</t>
    <phoneticPr fontId="2" type="noConversion"/>
  </si>
  <si>
    <t xml:space="preserve"> 주1: (검진대상) 만 60세 이상임</t>
    <phoneticPr fontId="2" type="noConversion"/>
  </si>
  <si>
    <t>자료: 통계청 「2020년 사망원인통계DB」</t>
    <phoneticPr fontId="2" type="noConversion"/>
  </si>
  <si>
    <t xml:space="preserve"> 주3: (진료실인원) 건강보험 가입자 중 1년간 실제 진료 받은 환자 수로 각 분류(월별, 질병별, 요양기관별)간 중복 인원을 제거 후 연간 총 실인원 산정</t>
    <phoneticPr fontId="2" type="noConversion"/>
  </si>
  <si>
    <t xml:space="preserve"> 주2: 건강보험 급여 실적으로 의료급여 및 비급여 제외(2021. 6. 30. 청구분까지 반영)</t>
    <phoneticPr fontId="2" type="noConversion"/>
  </si>
  <si>
    <t xml:space="preserve"> 주1: 2020. 1. 1.~12.31. 기간 중 수진 기준, 연도말 주민등록 주소지 기준</t>
    <phoneticPr fontId="2" type="noConversion"/>
  </si>
  <si>
    <t>간의 질환</t>
    <phoneticPr fontId="2" type="noConversion"/>
  </si>
  <si>
    <t>갑상선의 장애</t>
    <phoneticPr fontId="2" type="noConversion"/>
  </si>
  <si>
    <t>정신 및 행동장애</t>
    <phoneticPr fontId="2" type="noConversion"/>
  </si>
  <si>
    <t>신경계 질환</t>
    <phoneticPr fontId="2" type="noConversion"/>
  </si>
  <si>
    <t xml:space="preserve">심장질환 </t>
    <phoneticPr fontId="2" type="noConversion"/>
  </si>
  <si>
    <t>연간
진료비</t>
    <phoneticPr fontId="2" type="noConversion"/>
  </si>
  <si>
    <t xml:space="preserve"> 주1: 2020. 1. 1.~12.31. 기간 중 수진 기준(진료인원은 약국 제외)</t>
    <phoneticPr fontId="2" type="noConversion"/>
  </si>
  <si>
    <t>담낭 및 기타 담도암</t>
    <phoneticPr fontId="2" type="noConversion"/>
  </si>
  <si>
    <t>췌장암</t>
    <phoneticPr fontId="2" type="noConversion"/>
  </si>
  <si>
    <t>전립선암</t>
    <phoneticPr fontId="2" type="noConversion"/>
  </si>
  <si>
    <t>갑상선암</t>
    <phoneticPr fontId="2" type="noConversion"/>
  </si>
  <si>
    <t>백혈병</t>
    <phoneticPr fontId="2" type="noConversion"/>
  </si>
  <si>
    <t xml:space="preserve"> 주2: 2020. 1. 1. ~ 12. 31.(1년간) 1차 검진 참여자 수, 중복자 제외</t>
    <phoneticPr fontId="2" type="noConversion"/>
  </si>
  <si>
    <t>치  매
(알츠하이머병 포함)</t>
    <phoneticPr fontId="2" type="noConversion"/>
  </si>
  <si>
    <t xml:space="preserve"> 주2: 노인성 질환: 노인장기요양보험법의 (치매) F00~F03, G30, (파킨슨병) G20~G22, (뇌혈관 질환) I60~I69, (기저핵의 기타 퇴행성 질환) G23.4, (중풍후유증) U23.4</t>
    <phoneticPr fontId="2" type="noConversion"/>
  </si>
  <si>
    <t>노인등록통계 목차</t>
    <phoneticPr fontId="2" type="noConversion"/>
  </si>
  <si>
    <t>5-1. 건강보험 적용 인구</t>
    <phoneticPr fontId="2" type="noConversion"/>
  </si>
  <si>
    <t>(단위 : 명, %)</t>
    <phoneticPr fontId="2" type="noConversion"/>
  </si>
  <si>
    <t>건강보험 적용 인구</t>
    <phoneticPr fontId="2" type="noConversion"/>
  </si>
  <si>
    <t>직장</t>
    <phoneticPr fontId="2" type="noConversion"/>
  </si>
  <si>
    <t>근로자</t>
    <phoneticPr fontId="2" type="noConversion"/>
  </si>
  <si>
    <t>가입자</t>
    <phoneticPr fontId="2" type="noConversion"/>
  </si>
  <si>
    <t>피부양자</t>
    <phoneticPr fontId="2" type="noConversion"/>
  </si>
  <si>
    <t>구성비</t>
    <phoneticPr fontId="2" type="noConversion"/>
  </si>
  <si>
    <t>*</t>
  </si>
  <si>
    <t>진료 
실인원</t>
    <phoneticPr fontId="2" type="noConversion"/>
  </si>
  <si>
    <t>진료
실인원</t>
    <phoneticPr fontId="2" type="noConversion"/>
  </si>
  <si>
    <t>(단위 : 명, %)</t>
    <phoneticPr fontId="2" type="noConversion"/>
  </si>
  <si>
    <t>합계</t>
    <phoneticPr fontId="2" type="noConversion"/>
  </si>
  <si>
    <t>자격별</t>
    <phoneticPr fontId="2" type="noConversion"/>
  </si>
  <si>
    <t>일반</t>
    <phoneticPr fontId="2" type="noConversion"/>
  </si>
  <si>
    <t>-</t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</si>
  <si>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</si>
  <si>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</si>
  <si>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</si>
  <si>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</si>
  <si>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</si>
  <si>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</si>
  <si>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</si>
  <si>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</si>
  <si>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</si>
  <si>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</si>
  <si>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</si>
  <si>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</si>
  <si>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</si>
  <si>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</si>
  <si>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</si>
  <si>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</si>
  <si>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</si>
  <si>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</si>
  <si>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</si>
  <si>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7-1. 월평균 노인 가구 소득</t>
    <phoneticPr fontId="2" type="noConversion"/>
  </si>
  <si>
    <t>9-1. CCTV 설치 현황</t>
    <phoneticPr fontId="2" type="noConversion"/>
  </si>
  <si>
    <t>(단위: 개)</t>
    <phoneticPr fontId="2" type="noConversion"/>
  </si>
  <si>
    <t>생활 방범</t>
    <phoneticPr fontId="2" type="noConversion"/>
  </si>
  <si>
    <t>차량 방범</t>
    <phoneticPr fontId="2" type="noConversion"/>
  </si>
  <si>
    <t>교통 단속 및
교통정보 수집</t>
    <phoneticPr fontId="2" type="noConversion"/>
  </si>
  <si>
    <t>쓰레기 단속</t>
    <phoneticPr fontId="2" type="noConversion"/>
  </si>
  <si>
    <t>재난 재해</t>
    <phoneticPr fontId="2" type="noConversion"/>
  </si>
  <si>
    <t>동두천시</t>
    <phoneticPr fontId="2" type="noConversion"/>
  </si>
  <si>
    <t>지역별</t>
    <phoneticPr fontId="2" type="noConversion"/>
  </si>
  <si>
    <t>소요동</t>
    <phoneticPr fontId="2" type="noConversion"/>
  </si>
  <si>
    <t>상패동</t>
    <phoneticPr fontId="2" type="noConversion"/>
  </si>
  <si>
    <t>자료: 동두천시 「CCTV 설치 현황」</t>
    <phoneticPr fontId="2" type="noConversion"/>
  </si>
  <si>
    <t xml:space="preserve">   주: 해당 연도 12. 31. 기준</t>
    <phoneticPr fontId="2" type="noConversion"/>
  </si>
  <si>
    <t>#목차</t>
    <phoneticPr fontId="2" type="noConversion"/>
  </si>
  <si>
    <t>9-2. 노인 보호구역 지정 현황</t>
    <phoneticPr fontId="2" type="noConversion"/>
  </si>
  <si>
    <t>(단위: 개소)</t>
    <phoneticPr fontId="2" type="noConversion"/>
  </si>
  <si>
    <t>주거복지시설</t>
    <phoneticPr fontId="2" type="noConversion"/>
  </si>
  <si>
    <t>의료복지시설</t>
    <phoneticPr fontId="2" type="noConversion"/>
  </si>
  <si>
    <t>여가복지시설</t>
    <phoneticPr fontId="2" type="noConversion"/>
  </si>
  <si>
    <t>공원</t>
    <phoneticPr fontId="2" type="noConversion"/>
  </si>
  <si>
    <t>생활체육시설</t>
    <phoneticPr fontId="2" type="noConversion"/>
  </si>
  <si>
    <t>자료: 동두천시 「노인 보호구역 지정 현황」, 각 연도</t>
    <phoneticPr fontId="2" type="noConversion"/>
  </si>
  <si>
    <t>6-2. 장애 유형별 등록 장애인 수</t>
    <phoneticPr fontId="2" type="noConversion"/>
  </si>
  <si>
    <t>등록 장애인 수</t>
    <phoneticPr fontId="2" type="noConversion"/>
  </si>
  <si>
    <t>외부 신체기능의 장애</t>
    <phoneticPr fontId="2" type="noConversion"/>
  </si>
  <si>
    <t>내부 기관의 장애</t>
    <phoneticPr fontId="2" type="noConversion"/>
  </si>
  <si>
    <t>발달 장애</t>
    <phoneticPr fontId="2" type="noConversion"/>
  </si>
  <si>
    <t>정신장애</t>
    <phoneticPr fontId="2" type="noConversion"/>
  </si>
  <si>
    <t>연령별</t>
    <phoneticPr fontId="2" type="noConversion"/>
  </si>
  <si>
    <t>자료: 동두천시 「장애인 등록 현황」</t>
    <phoneticPr fontId="2" type="noConversion"/>
  </si>
  <si>
    <t xml:space="preserve"> 주1: 2020. 12. 31. 기준 장애인 등록 인구 산정</t>
    <phoneticPr fontId="2" type="noConversion"/>
  </si>
  <si>
    <t xml:space="preserve"> 주2: (외부 신체기능의 장애) 지체, 뇌병변, 시각, 청각, 언어, 안면, (내부 기관의 장애) 신장, 심장, 간, 호흡기, 장루·요루, 뇌전증,
        (발달장애) 지적, 자폐성, (정신장애) 정신</t>
    <phoneticPr fontId="2" type="noConversion"/>
  </si>
  <si>
    <t>-</t>
    <phoneticPr fontId="2" type="noConversion"/>
  </si>
  <si>
    <t>-</t>
    <phoneticPr fontId="2" type="noConversion"/>
  </si>
  <si>
    <t>1-2. 성별 ∙ 연령별 노인인구 규모</t>
    <phoneticPr fontId="2" type="noConversion"/>
  </si>
  <si>
    <t>1-2. 성별 ∙ 연령별 노인인구 규모</t>
    <phoneticPr fontId="2" type="noConversion"/>
  </si>
  <si>
    <t>2-2. 지역별 노인 1인 가구</t>
    <phoneticPr fontId="2" type="noConversion"/>
  </si>
  <si>
    <t>2-3-2. 가구 구성 유형별 노인 가구(성별 ∙ 연령별)</t>
    <phoneticPr fontId="2" type="noConversion"/>
  </si>
  <si>
    <t>2-3-2. 가구 구성 유형별  노인 가구(성별 · 연령별)</t>
    <phoneticPr fontId="2" type="noConversion"/>
  </si>
  <si>
    <t>3-2. 성별 · 연령별 전입자 수</t>
    <phoneticPr fontId="2" type="noConversion"/>
  </si>
  <si>
    <t>3-6. 성별 · 연령별 전출자 수</t>
    <phoneticPr fontId="2" type="noConversion"/>
  </si>
  <si>
    <t>4-1. 개인 소유 주택 현황(주택 소재지 기준)</t>
    <phoneticPr fontId="2" type="noConversion"/>
  </si>
  <si>
    <t>6-2. 장애 유형별 등록 장애인 수</t>
    <phoneticPr fontId="2" type="noConversion"/>
  </si>
  <si>
    <t>6-4. 노인장기요양보험 자격별 신청 ∙ 인정 현황</t>
    <phoneticPr fontId="2" type="noConversion"/>
  </si>
  <si>
    <t>6-4. 노인장기요양보험 자격별 신청 ∙ 인정 현황</t>
    <phoneticPr fontId="2" type="noConversion"/>
  </si>
  <si>
    <t>7-7.  공적연금 수급자 수</t>
    <phoneticPr fontId="2" type="noConversion"/>
  </si>
  <si>
    <t>7-7. 공적연금 수급자 수</t>
    <phoneticPr fontId="2" type="noConversion"/>
  </si>
  <si>
    <t>8-4. 고용보험 피보험 자격 취득 ∙ 상실자</t>
    <phoneticPr fontId="2" type="noConversion"/>
  </si>
  <si>
    <t>자료: 도로교통공단 「교통사고 경찰DB」, 각 연도</t>
    <phoneticPr fontId="2" type="noConversion"/>
  </si>
  <si>
    <t>자료: 통계청, 「2020년 인구 총조사(등록센서스)」</t>
    <phoneticPr fontId="2" type="noConversion"/>
  </si>
  <si>
    <t>자료: 통계청 「인구 총조사(등록센서스)」, 각 연도</t>
    <phoneticPr fontId="2" type="noConversion"/>
  </si>
  <si>
    <t>자료: 통계청, 「2020년 인구 총조사(등록센서스)」</t>
    <phoneticPr fontId="2" type="noConversion"/>
  </si>
  <si>
    <t>자료: 통계청 「2020년  인구 총조사(등록센서스)」</t>
    <phoneticPr fontId="2" type="noConversion"/>
  </si>
  <si>
    <t>자료: 통계청 「인구동향조사(사망)」, 각 연도</t>
    <phoneticPr fontId="2" type="noConversion"/>
  </si>
  <si>
    <t>자료: 통계청  「인구 총조사(등록센서스) 가구DB」</t>
    <phoneticPr fontId="2" type="noConversion"/>
  </si>
  <si>
    <t>-</t>
    <phoneticPr fontId="2" type="noConversion"/>
  </si>
  <si>
    <t>경영·사무·금융·보험직</t>
  </si>
  <si>
    <t>연구직 및 공학 기술직</t>
  </si>
  <si>
    <t>교육·법률·사회복지·경찰·소방직 및 군인</t>
  </si>
  <si>
    <t>보건·의료직</t>
  </si>
  <si>
    <t>예술·디자인·방송·스포츠직</t>
  </si>
  <si>
    <t>미용·여행·숙박·음식·경비·청소직</t>
  </si>
  <si>
    <t>영업·판매·운전·운송직</t>
  </si>
  <si>
    <t>건설·채굴직</t>
  </si>
  <si>
    <t>농림어업직</t>
  </si>
  <si>
    <t>설치·정비·생산직</t>
    <phoneticPr fontId="2" type="noConversion"/>
  </si>
  <si>
    <t>*</t>
    <phoneticPr fontId="2" type="noConversion"/>
  </si>
  <si>
    <t>-</t>
    <phoneticPr fontId="2" type="noConversion"/>
  </si>
  <si>
    <t>-</t>
    <phoneticPr fontId="2" type="noConversion"/>
  </si>
  <si>
    <t>80세 이상</t>
    <phoneticPr fontId="2" type="noConversion"/>
  </si>
  <si>
    <t>70~74세</t>
    <phoneticPr fontId="2" type="noConversion"/>
  </si>
  <si>
    <t>자료: 통계청 「국내인구이동통계」, 각 연도</t>
    <phoneticPr fontId="2" type="noConversion"/>
  </si>
  <si>
    <t>자료: 통계청 「2020년 국내인구이동통계」</t>
    <phoneticPr fontId="2" type="noConversion"/>
  </si>
  <si>
    <t>자료: 통계청 「국내인구이동통계」, 각 연도</t>
    <phoneticPr fontId="2" type="noConversion"/>
  </si>
  <si>
    <t>(단위 : 건, %)</t>
    <phoneticPr fontId="2" type="noConversion"/>
  </si>
  <si>
    <t>직진 우회전
진행 방해</t>
    <phoneticPr fontId="2" type="noConversion"/>
  </si>
  <si>
    <t>*</t>
    <phoneticPr fontId="2" type="noConversion"/>
  </si>
  <si>
    <t>서울</t>
    <phoneticPr fontId="2" type="noConversion"/>
  </si>
  <si>
    <t>인천</t>
    <phoneticPr fontId="2" type="noConversion"/>
  </si>
  <si>
    <t>양주</t>
    <phoneticPr fontId="2" type="noConversion"/>
  </si>
  <si>
    <t>의정부</t>
    <phoneticPr fontId="2" type="noConversion"/>
  </si>
  <si>
    <t>서울시</t>
    <phoneticPr fontId="2" type="noConversion"/>
  </si>
  <si>
    <t>인천</t>
    <phoneticPr fontId="2" type="noConversion"/>
  </si>
  <si>
    <t>양주</t>
    <phoneticPr fontId="2" type="noConversion"/>
  </si>
  <si>
    <t>의정부</t>
    <phoneticPr fontId="2" type="noConversion"/>
  </si>
  <si>
    <t>자료: 국민건강보험공단 「노인장기요양보험 자료」, 각 연도</t>
    <phoneticPr fontId="2" type="noConversion"/>
  </si>
  <si>
    <t>-</t>
    <phoneticPr fontId="2" type="noConversion"/>
  </si>
  <si>
    <t>-</t>
    <phoneticPr fontId="2" type="noConversion"/>
  </si>
  <si>
    <t>-</t>
    <phoneticPr fontId="2" type="noConversion"/>
  </si>
  <si>
    <t>사학연금</t>
    <phoneticPr fontId="2" type="noConversion"/>
  </si>
  <si>
    <t>연령별</t>
    <phoneticPr fontId="2" type="noConversion"/>
  </si>
  <si>
    <t>-</t>
    <phoneticPr fontId="2" type="noConversion"/>
  </si>
  <si>
    <t>-</t>
    <phoneticPr fontId="2" type="noConversion"/>
  </si>
  <si>
    <t>동두천시</t>
    <phoneticPr fontId="2" type="noConversion"/>
  </si>
  <si>
    <t>경기</t>
    <phoneticPr fontId="2" type="noConversion"/>
  </si>
  <si>
    <t>서울</t>
    <phoneticPr fontId="2" type="noConversion"/>
  </si>
  <si>
    <t>기타지역</t>
    <phoneticPr fontId="2" type="noConversion"/>
  </si>
  <si>
    <t>자료: 통계청 「2020년 주택소유통계」</t>
    <phoneticPr fontId="2" type="noConversion"/>
  </si>
  <si>
    <t>거주지역</t>
    <phoneticPr fontId="2" type="noConversion"/>
  </si>
  <si>
    <t xml:space="preserve"> 주1: 2020. 11. 1. 기준</t>
    <phoneticPr fontId="2" type="noConversion"/>
  </si>
  <si>
    <t>가구의 주택자산가액</t>
    <phoneticPr fontId="2" type="noConversion"/>
  </si>
  <si>
    <t>1억 5천만원 초과 ~
3억원 이하</t>
    <phoneticPr fontId="2" type="noConversion"/>
  </si>
  <si>
    <t>6억원 초과</t>
    <phoneticPr fontId="2" type="noConversion"/>
  </si>
  <si>
    <t>비중</t>
    <phoneticPr fontId="2" type="noConversion"/>
  </si>
  <si>
    <t xml:space="preserve"> 주2: (가구주) 연령이 65세 이상을 의미</t>
    <phoneticPr fontId="2" type="noConversion"/>
  </si>
  <si>
    <t xml:space="preserve"> 주3: (주택 자산 가액) 주택 자산 가액은 2021.1.1.기준 주택공시가격을 적용하여 산정하며, 다른 사람과 공동으로 소유한 주택에 대해 소유 지분을 반영하여 집계</t>
    <phoneticPr fontId="2" type="noConversion"/>
  </si>
  <si>
    <t>개인 소유자
1인당 주택 수
(B/A)</t>
    <phoneticPr fontId="2" type="noConversion"/>
  </si>
  <si>
    <t>4-4. 소유 주택의 자산 가액별 현황</t>
    <phoneticPr fontId="2" type="noConversion"/>
  </si>
  <si>
    <t>총가구
(일반가구)</t>
    <phoneticPr fontId="2" type="noConversion"/>
  </si>
  <si>
    <t>주택 소유 가구</t>
    <phoneticPr fontId="2" type="noConversion"/>
  </si>
  <si>
    <t>무주택가구</t>
    <phoneticPr fontId="2" type="noConversion"/>
  </si>
  <si>
    <t>1억 5천만원 이하</t>
    <phoneticPr fontId="2" type="noConversion"/>
  </si>
  <si>
    <t>3억원 초과 ~
6억원 이하</t>
    <phoneticPr fontId="2" type="noConversion"/>
  </si>
  <si>
    <t>(단위: 가구, %)</t>
    <phoneticPr fontId="2" type="noConversion"/>
  </si>
  <si>
    <t>-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</si>
  <si>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</si>
  <si>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</si>
  <si>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</si>
  <si>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-</t>
    <phoneticPr fontId="2" type="noConversion"/>
  </si>
  <si>
    <t>-</t>
    <phoneticPr fontId="2" type="noConversion"/>
  </si>
  <si>
    <t>(단위: 건)</t>
    <phoneticPr fontId="2" type="noConversion"/>
  </si>
  <si>
    <t xml:space="preserve">   주2: 기타는 일시정지 위반, 부당한 회전, 기타 포함</t>
    <phoneticPr fontId="2" type="noConversion"/>
  </si>
  <si>
    <t xml:space="preserve">   주1: 해당 연도 1. 1. ~ 12. 31. 기간 중 발생한 교통사고 집계</t>
    <phoneticPr fontId="2" type="noConversion"/>
  </si>
  <si>
    <r>
      <t xml:space="preserve">  주:</t>
    </r>
    <r>
      <rPr>
        <sz val="9"/>
        <color rgb="FFFF0000"/>
        <rFont val="맑은 고딕"/>
        <family val="3"/>
        <charset val="129"/>
        <scheme val="minor"/>
      </rPr>
      <t xml:space="preserve"> 2015.</t>
    </r>
    <r>
      <rPr>
        <sz val="9"/>
        <rFont val="맑은 고딕"/>
        <family val="3"/>
        <charset val="129"/>
        <scheme val="minor"/>
      </rPr>
      <t xml:space="preserve"> 11. 1. 기준 일반가구 대상(6인 이상 비혈연 가구, 기숙사, 사회시설 등 집단가구 및 외국인가구 제외), 가구주 기준으로 산정</t>
    </r>
    <phoneticPr fontId="2" type="noConversion"/>
  </si>
  <si>
    <r>
      <t>자료: 통계청, 「</t>
    </r>
    <r>
      <rPr>
        <sz val="9"/>
        <color rgb="FFFF0000"/>
        <rFont val="맑은 고딕"/>
        <family val="3"/>
        <charset val="129"/>
        <scheme val="minor"/>
      </rPr>
      <t>2015</t>
    </r>
    <r>
      <rPr>
        <sz val="9"/>
        <rFont val="맑은 고딕"/>
        <family val="3"/>
        <charset val="129"/>
        <scheme val="minor"/>
      </rPr>
      <t>년 인구주택 총조사(가구주택 사항)DB, 표본(20%) 부문」</t>
    </r>
    <phoneticPr fontId="2" type="noConversion"/>
  </si>
  <si>
    <r>
      <t xml:space="preserve">  주: </t>
    </r>
    <r>
      <rPr>
        <sz val="9"/>
        <color rgb="FFFF0000"/>
        <rFont val="맑은 고딕"/>
        <family val="3"/>
        <charset val="129"/>
        <scheme val="minor"/>
      </rPr>
      <t>2015</t>
    </r>
    <r>
      <rPr>
        <sz val="9"/>
        <rFont val="맑은 고딕"/>
        <family val="3"/>
        <charset val="129"/>
        <scheme val="minor"/>
      </rPr>
      <t>. 11. 1. 기준 일반가구 대상(6인 이상 비혈연 가구, 기숙사, 사회시설 등 집단가구 및 외국인가구 제외), 가구주 기준으로 산정</t>
    </r>
    <phoneticPr fontId="2" type="noConversion"/>
  </si>
  <si>
    <t>5-4. 만성질환(11종) 진료인원</t>
    <phoneticPr fontId="2" type="noConversion"/>
  </si>
  <si>
    <t>호흡기결핵</t>
    <phoneticPr fontId="2" type="noConversion"/>
  </si>
  <si>
    <t>악성신생물</t>
    <phoneticPr fontId="2" type="noConversion"/>
  </si>
  <si>
    <t>고혈압</t>
    <phoneticPr fontId="2" type="noConversion"/>
  </si>
  <si>
    <t>대뇌혈관 질환</t>
    <phoneticPr fontId="2" type="noConversion"/>
  </si>
  <si>
    <t>만성신장병</t>
    <phoneticPr fontId="2" type="noConversion"/>
  </si>
  <si>
    <t>연령별</t>
    <phoneticPr fontId="2" type="noConversion"/>
  </si>
  <si>
    <t>70~74세</t>
    <phoneticPr fontId="2" type="noConversion"/>
  </si>
  <si>
    <t xml:space="preserve"> 주2: 질병코드: (호흡기결핵) A15-A16, A19, (간의질환) B18-B19, K70-K77, (악성신생물) C00-C97, D00-D09, (갑상선의 장애) E00-E07, 
         (당뇨병) E10-E14,(정신 및 행동장애) F00-F99, G40-G41, (신경계질환) G00-G37, G43-G83, (심장질환) I05-I09, I20-I27, I30-I52, 
         (고혈압) I10-I15,  (대뇌혈관질환) I60-I69, (만성신장병) N18 </t>
    <phoneticPr fontId="2" type="noConversion"/>
  </si>
  <si>
    <t>5-5. 만성질환(11종) 1인당 연간 진료비</t>
    <phoneticPr fontId="2" type="noConversion"/>
  </si>
  <si>
    <t>(단위 : 천 원)</t>
    <phoneticPr fontId="2" type="noConversion"/>
  </si>
  <si>
    <t>(단위 : 천 원)</t>
    <phoneticPr fontId="2" type="noConversion"/>
  </si>
  <si>
    <t xml:space="preserve">   주: 2020. 1. 1.~12.31. 기간 중 수진 기준(진료비는 약국 포함)</t>
    <phoneticPr fontId="2" type="noConversion"/>
  </si>
  <si>
    <t>5-6. 주요 암(11종) 진료인원</t>
    <phoneticPr fontId="2" type="noConversion"/>
  </si>
  <si>
    <t>동두천시</t>
    <phoneticPr fontId="2" type="noConversion"/>
  </si>
  <si>
    <t xml:space="preserve"> 주2: 질병코드: (위암) C16, (대장암) C18-C20, (간암) C22, (담낭 및 기타 담도암) C23-C24, (췌장암) C25, (폐암) C33-C34, (유방암) C50, (자궁경부암) C53, (전립선암) C61, (갑상선암) C73, (백혈병) C91-C95 </t>
    <phoneticPr fontId="2" type="noConversion"/>
  </si>
  <si>
    <t>5-7. 주요 암(11종) 1인당 연간 진료비</t>
    <phoneticPr fontId="2" type="noConversion"/>
  </si>
  <si>
    <t>유방암</t>
    <phoneticPr fontId="2" type="noConversion"/>
  </si>
  <si>
    <t xml:space="preserve">   주:  2020. 1. 1.~12.31. 기간 중 수진 기준(진료비는 약국 포함)</t>
    <phoneticPr fontId="2" type="noConversion"/>
  </si>
  <si>
    <t>5-7. 주요 암(11종) 1인당 연간 진료비</t>
    <phoneticPr fontId="2" type="noConversion"/>
  </si>
  <si>
    <t>5-8. 노인성 질환자 현황(65세 이상)</t>
    <phoneticPr fontId="2" type="noConversion"/>
  </si>
  <si>
    <t>5-9. 치매 조기 검진 참여율</t>
    <phoneticPr fontId="2" type="noConversion"/>
  </si>
  <si>
    <t>5-10. 노인 자살 현황(혼인 상태별)</t>
    <phoneticPr fontId="2" type="noConversion"/>
  </si>
  <si>
    <t>5-5. 만성질환(11종) 1인당 연간 진료비</t>
    <phoneticPr fontId="2" type="noConversion"/>
  </si>
  <si>
    <t>*</t>
    <phoneticPr fontId="2" type="noConversion"/>
  </si>
  <si>
    <t>*</t>
    <phoneticPr fontId="2" type="noConversion"/>
  </si>
  <si>
    <t xml:space="preserve"> 주1: (사망원인별 사망률) 특정 사망원인에 의한 사망자 수 /  연앙인구 * 100,000</t>
    <phoneticPr fontId="2" type="noConversion"/>
  </si>
  <si>
    <t>(단위 : 해당 인구 십만명당 명)</t>
    <phoneticPr fontId="2" type="noConversion"/>
  </si>
  <si>
    <t>8-2. 고용보험 피보험자 수</t>
    <phoneticPr fontId="2" type="noConversion"/>
  </si>
  <si>
    <t>8-5. 고용보험 피보험 자격상실사유별 상실자 현황</t>
    <phoneticPr fontId="2" type="noConversion"/>
  </si>
  <si>
    <t>타 시도로 전출</t>
    <phoneticPr fontId="2" type="noConversion"/>
  </si>
  <si>
    <t>3-7. 타 시도로 전출(동두천시 외 지역)</t>
    <phoneticPr fontId="2" type="noConversion"/>
  </si>
  <si>
    <t>3-7. 타 시도로 전출(동두천시 외 지역)</t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</si>
  <si>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</si>
  <si>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</si>
  <si>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</si>
  <si>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</si>
  <si>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</si>
  <si>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</si>
  <si>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</si>
  <si>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</si>
  <si>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</si>
  <si>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</si>
  <si>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</si>
  <si>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</si>
  <si>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</si>
  <si>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</si>
  <si>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</si>
  <si>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</si>
  <si>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</si>
  <si>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</si>
  <si>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</si>
  <si>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</si>
  <si>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</si>
  <si>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*</t>
    <phoneticPr fontId="2" type="noConversion"/>
  </si>
  <si>
    <t>교차로
운행 방법 위반</t>
    <phoneticPr fontId="2" type="noConversion"/>
  </si>
  <si>
    <t>차로 위반
(진로변경)</t>
    <phoneticPr fontId="2" type="noConversion"/>
  </si>
  <si>
    <t>가구주
(65세 이상)</t>
    <phoneticPr fontId="2" type="noConversion"/>
  </si>
  <si>
    <t>(단위 : 백만 원, %)</t>
    <phoneticPr fontId="2" type="noConversion"/>
  </si>
  <si>
    <t>5-8. 노인성 질환자 현황(65세 이상)</t>
    <phoneticPr fontId="2" type="noConversion"/>
  </si>
  <si>
    <t>5-9. 치매 조기 검진 참여율</t>
    <phoneticPr fontId="2" type="noConversion"/>
  </si>
  <si>
    <t>5-10. 노인 자살 현황(혼인 상태별)</t>
    <phoneticPr fontId="2" type="noConversion"/>
  </si>
  <si>
    <t>(단위: 명, 인구 1,000명당 명)</t>
    <phoneticPr fontId="2" type="noConversion"/>
  </si>
  <si>
    <t>55~59세</t>
    <phoneticPr fontId="2" type="noConversion"/>
  </si>
  <si>
    <t>8-5. 고용보험 피보험 자격상실사유별 상실자 현황</t>
    <phoneticPr fontId="2" type="noConversion"/>
  </si>
  <si>
    <t>자료: 도로교통공단 「교통사고 경찰DB」, 각 연도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</si>
</sst>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0.0_ "/>
    <numFmt numFmtId="178" formatCode="#,##0_ "/>
    <numFmt numFmtId="179" formatCode="#,##0.0_ "/>
    <numFmt numFmtId="180" formatCode="#,##0.00_ "/>
    <numFmt numFmtId="181" formatCode="#,##0.0_);[Red]\(#,##0.0\)"/>
    <numFmt numFmtId="182" formatCode="\$#,##0;\(\$#,##0\)"/>
    <numFmt numFmtId="183" formatCode="yy\-m\-d"/>
    <numFmt numFmtId="184" formatCode="#\ ##0\ \ ;\-#\ ##0\ \ ;#\ ##0\ \ ;@&quot;  &quot;"/>
    <numFmt numFmtId="185" formatCode="_ * #,##0_ ;_ * \-#,##0_ ;_ * &quot;-&quot;_ ;_ @_ "/>
    <numFmt numFmtId="186" formatCode="_ * #,##0.00_ ;_ * \-#,##0.00_ ;_ * &quot;-&quot;??_ ;_ @_ 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_ &quot;₩&quot;* #,##0.00_ ;_ &quot;₩&quot;* &quot;₩&quot;&quot;₩&quot;&quot;₩&quot;&quot;₩&quot;&quot;₩&quot;&quot;₩&quot;&quot;₩&quot;&quot;₩&quot;\-#,##0.00_ ;_ &quot;₩&quot;* &quot;-&quot;??_ ;_ @_ "/>
    <numFmt numFmtId="190" formatCode="#\ ##0.0\ \ ;\-##0.0\ \ ;#\ ##0.0\ \ ;@&quot;  &quot;"/>
    <numFmt numFmtId="191" formatCode="#\ ##0.00\ \ ;\-#\ ##0.00\ \ ;#\ ##0\ \ ;@&quot;  &quot;"/>
    <numFmt numFmtId="192" formatCode="###\ ##0.000\ \ ;\-###\ ##0.000\ \ ;#.00\ ##0\ \ ;@&quot;  &quot;"/>
    <numFmt numFmtId="193" formatCode="_-* #,##0.0_-;\-* #,##0.0_-;_-* &quot;-&quot;_-;_-@_-"/>
    <numFmt numFmtId="194" formatCode="0.0_);[Red]\(0.0\)"/>
    <numFmt numFmtId="195" formatCode="_-* #,##0.0_-;\-* #,##0.0_-;_-* &quot;-&quot;??_-;_-@_-"/>
    <numFmt numFmtId="196" formatCode="_-* #,##0.0_-;\-* #,##0.0_-;_-* &quot;-&quot;?_-;_-@_-"/>
    <numFmt numFmtId="197" formatCode="0_);[Red]\(0\)"/>
    <numFmt numFmtId="198" formatCode="0.0"/>
    <numFmt numFmtId="199" formatCode="\-0.0_ "/>
  </numFmts>
  <fonts count="8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name val="돋움"/>
      <family val="3"/>
      <charset val="129"/>
    </font>
    <font>
      <sz val="10"/>
      <name val="MS Sans Serif"/>
      <family val="2"/>
    </font>
    <font>
      <sz val="7.5"/>
      <name val="굴림"/>
      <family val="3"/>
      <charset val="129"/>
    </font>
    <font>
      <b/>
      <sz val="10"/>
      <name val="Helv"/>
      <family val="2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2"/>
      <name val="바탕체"/>
      <family val="1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0"/>
      <color indexed="36"/>
      <name val="바탕"/>
      <family val="1"/>
      <charset val="129"/>
    </font>
    <font>
      <sz val="14"/>
      <name val="뼻뮝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color indexed="8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ajor"/>
    </font>
    <font>
      <u/>
      <sz val="11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16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9"/>
      <color rgb="FFC00000"/>
      <name val="맑은 고딕"/>
      <family val="3"/>
      <charset val="129"/>
      <scheme val="minor"/>
    </font>
    <font>
      <sz val="10"/>
      <color rgb="FFC0000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9"/>
      <color theme="1"/>
      <name val="나눔고딕"/>
      <family val="3"/>
      <charset val="129"/>
    </font>
    <font>
      <b/>
      <sz val="10"/>
      <color theme="1"/>
      <name val="맑은 고딕"/>
      <family val="3"/>
      <charset val="128"/>
      <scheme val="minor"/>
    </font>
    <font>
      <b/>
      <sz val="10"/>
      <color theme="1"/>
      <name val="나눔고딕"/>
      <family val="3"/>
      <charset val="129"/>
    </font>
    <font>
      <b/>
      <sz val="10"/>
      <name val="나눔고딕"/>
      <family val="3"/>
      <charset val="129"/>
    </font>
    <font>
      <b/>
      <sz val="10"/>
      <color rgb="FFFF0000"/>
      <name val="맑은 고딕"/>
      <family val="3"/>
      <charset val="129"/>
      <scheme val="minor"/>
    </font>
    <font>
      <b/>
      <u/>
      <sz val="16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1"/>
      <name val="맑은 고딕"/>
      <family val="3"/>
      <charset val="129"/>
      <scheme val="major"/>
    </font>
    <font>
      <b/>
      <sz val="8"/>
      <name val="맑은 고딕"/>
      <family val="3"/>
      <charset val="129"/>
      <scheme val="minor"/>
    </font>
    <font>
      <sz val="11"/>
      <name val="맑은 고딕"/>
      <family val="3"/>
      <charset val="129"/>
    </font>
    <font>
      <u/>
      <sz val="11"/>
      <name val="맑은 고딕"/>
      <family val="3"/>
      <charset val="129"/>
      <scheme val="minor"/>
    </font>
    <font>
      <b/>
      <sz val="9"/>
      <name val="나눔고딕"/>
      <family val="3"/>
      <charset val="129"/>
    </font>
    <font>
      <sz val="10"/>
      <name val="맑은 고딕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54BEA6"/>
        <bgColor indexed="64"/>
      </patternFill>
    </fill>
    <fill>
      <patternFill patternType="solid">
        <fgColor rgb="FF94C6BE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000000"/>
      </patternFill>
    </fill>
  </fills>
  <borders count="15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theme="0"/>
      </bottom>
      <diagonal/>
    </border>
    <border>
      <left style="hair">
        <color auto="1"/>
      </left>
      <right style="hair">
        <color auto="1"/>
      </right>
      <top style="hair">
        <color theme="0"/>
      </top>
      <bottom style="hair">
        <color theme="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theme="0"/>
      </bottom>
      <diagonal/>
    </border>
    <border>
      <left style="hair">
        <color auto="1"/>
      </left>
      <right/>
      <top style="hair">
        <color theme="0"/>
      </top>
      <bottom style="hair">
        <color theme="0"/>
      </bottom>
      <diagonal/>
    </border>
    <border>
      <left/>
      <right style="thin">
        <color auto="1"/>
      </right>
      <top style="hair">
        <color theme="0"/>
      </top>
      <bottom style="hair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hair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hair">
        <color theme="0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theme="0"/>
      </top>
      <bottom/>
      <diagonal/>
    </border>
    <border>
      <left style="thin">
        <color auto="1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 style="hair">
        <color auto="1"/>
      </left>
      <right/>
      <top style="thin">
        <color theme="0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hair">
        <color auto="1"/>
      </left>
      <right/>
      <top/>
      <bottom style="thin">
        <color theme="0"/>
      </bottom>
      <diagonal/>
    </border>
    <border>
      <left style="hair">
        <color auto="1"/>
      </left>
      <right style="hair">
        <color auto="1"/>
      </right>
      <top/>
      <bottom style="thin">
        <color theme="0"/>
      </bottom>
      <diagonal/>
    </border>
    <border>
      <left style="hair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auto="1"/>
      </left>
      <right style="hair">
        <color auto="1"/>
      </right>
      <top/>
      <bottom style="thin">
        <color theme="0"/>
      </bottom>
      <diagonal/>
    </border>
    <border>
      <left style="thin">
        <color auto="1"/>
      </left>
      <right style="hair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 style="hair">
        <color auto="1"/>
      </left>
      <right/>
      <top style="thin">
        <color theme="0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theme="0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 style="thin">
        <color theme="1"/>
      </left>
      <right style="hair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hair">
        <color theme="0"/>
      </bottom>
      <diagonal/>
    </border>
    <border>
      <left/>
      <right/>
      <top style="hair">
        <color auto="1"/>
      </top>
      <bottom style="thin">
        <color theme="0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theme="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theme="0"/>
      </bottom>
      <diagonal/>
    </border>
    <border>
      <left style="hair">
        <color auto="1"/>
      </left>
      <right/>
      <top style="hair">
        <color auto="1"/>
      </top>
      <bottom style="thin">
        <color theme="0"/>
      </bottom>
      <diagonal/>
    </border>
    <border>
      <left style="hair">
        <color auto="1"/>
      </left>
      <right/>
      <top style="hair">
        <color auto="1"/>
      </top>
      <bottom style="hair">
        <color theme="0"/>
      </bottom>
      <diagonal/>
    </border>
    <border>
      <left style="hair">
        <color auto="1"/>
      </left>
      <right/>
      <top/>
      <bottom style="hair">
        <color theme="0"/>
      </bottom>
      <diagonal/>
    </border>
    <border>
      <left style="hair">
        <color auto="1"/>
      </left>
      <right/>
      <top style="hair">
        <color theme="0"/>
      </top>
      <bottom style="thin">
        <color auto="1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/>
      <top/>
      <bottom style="hair">
        <color theme="0"/>
      </bottom>
      <diagonal/>
    </border>
    <border>
      <left/>
      <right/>
      <top style="hair">
        <color theme="0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hair">
        <color auto="1"/>
      </right>
      <top style="thin">
        <color auto="1"/>
      </top>
      <bottom/>
      <diagonal/>
    </border>
    <border>
      <left style="thin">
        <color theme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 style="hair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theme="0"/>
      </top>
      <bottom/>
      <diagonal/>
    </border>
    <border>
      <left/>
      <right style="hair">
        <color auto="1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 diagonalDown="1"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 style="thin">
        <color theme="0"/>
      </diagonal>
    </border>
    <border>
      <left/>
      <right style="hair">
        <color auto="1"/>
      </right>
      <top style="hair">
        <color auto="1"/>
      </top>
      <bottom style="thin">
        <color theme="0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hair">
        <color theme="0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theme="0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</borders>
  <cellStyleXfs count="207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1" fillId="0" borderId="0"/>
    <xf numFmtId="184" fontId="12" fillId="0" borderId="0">
      <alignment horizontal="right" vertical="center"/>
    </xf>
    <xf numFmtId="0" fontId="7" fillId="0" borderId="0"/>
    <xf numFmtId="0" fontId="13" fillId="0" borderId="0"/>
    <xf numFmtId="185" fontId="7" fillId="0" borderId="0" applyFont="0" applyFill="0" applyBorder="0" applyAlignment="0" applyProtection="0"/>
    <xf numFmtId="0" fontId="14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0" fontId="14" fillId="0" borderId="0"/>
    <xf numFmtId="189" fontId="14" fillId="0" borderId="0"/>
    <xf numFmtId="38" fontId="15" fillId="18" borderId="0" applyNumberFormat="0" applyBorder="0" applyAlignment="0" applyProtection="0"/>
    <xf numFmtId="0" fontId="16" fillId="0" borderId="0">
      <alignment horizontal="left"/>
    </xf>
    <xf numFmtId="0" fontId="17" fillId="0" borderId="77" applyNumberFormat="0" applyAlignment="0" applyProtection="0">
      <alignment horizontal="left" vertical="center"/>
    </xf>
    <xf numFmtId="0" fontId="17" fillId="0" borderId="3">
      <alignment horizontal="left" vertical="center"/>
    </xf>
    <xf numFmtId="10" fontId="15" fillId="18" borderId="71" applyNumberFormat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8" fillId="0" borderId="78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9" fillId="0" borderId="0"/>
    <xf numFmtId="0" fontId="7" fillId="0" borderId="0"/>
    <xf numFmtId="10" fontId="7" fillId="0" borderId="0" applyFont="0" applyFill="0" applyBorder="0" applyAlignment="0" applyProtection="0"/>
    <xf numFmtId="190" fontId="12" fillId="0" borderId="0">
      <alignment horizontal="right" vertical="center"/>
    </xf>
    <xf numFmtId="191" fontId="12" fillId="0" borderId="0">
      <alignment horizontal="right" vertical="center"/>
    </xf>
    <xf numFmtId="192" fontId="12" fillId="0" borderId="0">
      <alignment horizontal="right" vertical="center"/>
    </xf>
    <xf numFmtId="0" fontId="18" fillId="0" borderId="0"/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79" applyNumberFormat="0" applyAlignment="0" applyProtection="0">
      <alignment vertical="center"/>
    </xf>
    <xf numFmtId="0" fontId="21" fillId="23" borderId="79" applyNumberForma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40" fontId="24" fillId="0" borderId="0" applyFont="0" applyFill="0" applyBorder="0" applyAlignment="0" applyProtection="0"/>
    <xf numFmtId="38" fontId="24" fillId="0" borderId="0" applyFont="0" applyFill="0" applyBorder="0" applyAlignment="0" applyProtection="0"/>
    <xf numFmtId="0" fontId="10" fillId="24" borderId="80" applyNumberFormat="0" applyFont="0" applyAlignment="0" applyProtection="0">
      <alignment vertical="center"/>
    </xf>
    <xf numFmtId="0" fontId="10" fillId="24" borderId="80" applyNumberFormat="0" applyFont="0" applyAlignment="0" applyProtection="0">
      <alignment vertical="center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9" fontId="10" fillId="0" borderId="0" applyFont="0" applyFill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0" borderId="0"/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6" borderId="81" applyNumberFormat="0" applyAlignment="0" applyProtection="0">
      <alignment vertical="center"/>
    </xf>
    <xf numFmtId="0" fontId="28" fillId="26" borderId="81" applyNumberFormat="0" applyAlignment="0" applyProtection="0">
      <alignment vertical="center"/>
    </xf>
    <xf numFmtId="184" fontId="12" fillId="0" borderId="0">
      <alignment horizontal="right" vertical="center"/>
    </xf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0" borderId="0"/>
    <xf numFmtId="0" fontId="29" fillId="0" borderId="82" applyNumberFormat="0" applyFill="0" applyAlignment="0" applyProtection="0">
      <alignment vertical="center"/>
    </xf>
    <xf numFmtId="0" fontId="29" fillId="0" borderId="82" applyNumberFormat="0" applyFill="0" applyAlignment="0" applyProtection="0">
      <alignment vertical="center"/>
    </xf>
    <xf numFmtId="0" fontId="30" fillId="0" borderId="83" applyNumberFormat="0" applyFill="0" applyAlignment="0" applyProtection="0">
      <alignment vertical="center"/>
    </xf>
    <xf numFmtId="0" fontId="30" fillId="0" borderId="83" applyNumberFormat="0" applyFill="0" applyAlignment="0" applyProtection="0">
      <alignment vertical="center"/>
    </xf>
    <xf numFmtId="0" fontId="31" fillId="9" borderId="79" applyNumberFormat="0" applyAlignment="0" applyProtection="0">
      <alignment vertical="center"/>
    </xf>
    <xf numFmtId="0" fontId="31" fillId="9" borderId="79" applyNumberFormat="0" applyAlignment="0" applyProtection="0">
      <alignment vertical="center"/>
    </xf>
    <xf numFmtId="0" fontId="32" fillId="0" borderId="84" applyNumberFormat="0" applyFill="0" applyAlignment="0" applyProtection="0">
      <alignment vertical="center"/>
    </xf>
    <xf numFmtId="0" fontId="32" fillId="0" borderId="84" applyNumberFormat="0" applyFill="0" applyAlignment="0" applyProtection="0">
      <alignment vertical="center"/>
    </xf>
    <xf numFmtId="0" fontId="33" fillId="0" borderId="85" applyNumberFormat="0" applyFill="0" applyAlignment="0" applyProtection="0">
      <alignment vertical="center"/>
    </xf>
    <xf numFmtId="0" fontId="33" fillId="0" borderId="85" applyNumberFormat="0" applyFill="0" applyAlignment="0" applyProtection="0">
      <alignment vertical="center"/>
    </xf>
    <xf numFmtId="0" fontId="34" fillId="0" borderId="86" applyNumberFormat="0" applyFill="0" applyAlignment="0" applyProtection="0">
      <alignment vertical="center"/>
    </xf>
    <xf numFmtId="0" fontId="34" fillId="0" borderId="86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23" borderId="87" applyNumberFormat="0" applyAlignment="0" applyProtection="0">
      <alignment vertical="center"/>
    </xf>
    <xf numFmtId="0" fontId="37" fillId="23" borderId="87" applyNumberFormat="0" applyAlignment="0" applyProtection="0">
      <alignment vertical="center"/>
    </xf>
    <xf numFmtId="41" fontId="10" fillId="0" borderId="0" applyFont="0" applyFill="0" applyBorder="0" applyAlignment="0" applyProtection="0"/>
    <xf numFmtId="186" fontId="38" fillId="0" borderId="0" applyFont="0" applyFill="0" applyBorder="0" applyAlignment="0" applyProtection="0"/>
    <xf numFmtId="0" fontId="39" fillId="0" borderId="0">
      <alignment vertical="center"/>
    </xf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4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0" fillId="0" borderId="0"/>
    <xf numFmtId="0" fontId="5" fillId="0" borderId="0">
      <alignment vertical="center"/>
    </xf>
    <xf numFmtId="0" fontId="10" fillId="0" borderId="0"/>
    <xf numFmtId="0" fontId="10" fillId="0" borderId="0"/>
    <xf numFmtId="0" fontId="8" fillId="0" borderId="0">
      <alignment vertical="center"/>
    </xf>
    <xf numFmtId="0" fontId="10" fillId="0" borderId="0"/>
    <xf numFmtId="0" fontId="5" fillId="0" borderId="0">
      <alignment vertical="center"/>
    </xf>
    <xf numFmtId="0" fontId="5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41" fillId="0" borderId="0">
      <alignment vertical="center"/>
    </xf>
    <xf numFmtId="0" fontId="10" fillId="0" borderId="0"/>
    <xf numFmtId="0" fontId="10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9" fillId="0" borderId="0">
      <alignment vertical="center"/>
    </xf>
    <xf numFmtId="0" fontId="10" fillId="0" borderId="0">
      <alignment vertical="center"/>
    </xf>
    <xf numFmtId="0" fontId="41" fillId="0" borderId="0">
      <alignment vertical="center"/>
    </xf>
    <xf numFmtId="0" fontId="39" fillId="0" borderId="0">
      <alignment vertical="center"/>
    </xf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  <xf numFmtId="0" fontId="75" fillId="0" borderId="0" applyNumberFormat="0" applyFill="0" applyBorder="0" applyAlignment="0" applyProtection="0">
      <alignment vertical="center"/>
    </xf>
  </cellStyleXfs>
  <cellXfs count="1804">
    <xf numFmtId="0" fontId="0" fillId="0" borderId="0" xfId="0">
      <alignment vertical="center"/>
    </xf>
    <xf numFmtId="0" fontId="45" fillId="3" borderId="1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vertical="center" wrapText="1"/>
    </xf>
    <xf numFmtId="0" fontId="45" fillId="3" borderId="6" xfId="0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0" fontId="48" fillId="2" borderId="27" xfId="0" applyFont="1" applyFill="1" applyBorder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0" fontId="48" fillId="2" borderId="18" xfId="0" applyFont="1" applyFill="1" applyBorder="1" applyAlignment="1">
      <alignment horizontal="center" vertical="center"/>
    </xf>
    <xf numFmtId="0" fontId="48" fillId="2" borderId="22" xfId="0" applyFont="1" applyFill="1" applyBorder="1" applyAlignment="1">
      <alignment horizontal="center" vertical="center"/>
    </xf>
    <xf numFmtId="0" fontId="48" fillId="2" borderId="26" xfId="0" applyFont="1" applyFill="1" applyBorder="1" applyAlignment="1">
      <alignment horizontal="center" vertical="center"/>
    </xf>
    <xf numFmtId="0" fontId="48" fillId="2" borderId="41" xfId="0" applyFont="1" applyFill="1" applyBorder="1" applyAlignment="1">
      <alignment horizontal="center" vertical="center"/>
    </xf>
    <xf numFmtId="0" fontId="48" fillId="0" borderId="22" xfId="0" applyFont="1" applyFill="1" applyBorder="1" applyAlignment="1">
      <alignment horizontal="center" vertical="center"/>
    </xf>
    <xf numFmtId="0" fontId="47" fillId="2" borderId="0" xfId="4" applyFont="1" applyFill="1" applyBorder="1">
      <alignment vertical="center"/>
    </xf>
    <xf numFmtId="0" fontId="49" fillId="2" borderId="0" xfId="1" applyFont="1" applyFill="1" applyBorder="1" applyAlignment="1">
      <alignment vertical="center"/>
    </xf>
    <xf numFmtId="0" fontId="47" fillId="2" borderId="0" xfId="4" applyFont="1" applyFill="1">
      <alignment vertical="center"/>
    </xf>
    <xf numFmtId="0" fontId="44" fillId="2" borderId="0" xfId="2" applyFont="1" applyFill="1" applyBorder="1" applyAlignment="1">
      <alignment vertical="center"/>
    </xf>
    <xf numFmtId="0" fontId="44" fillId="2" borderId="0" xfId="4" applyFont="1" applyFill="1" applyBorder="1" applyAlignment="1">
      <alignment vertical="center"/>
    </xf>
    <xf numFmtId="0" fontId="50" fillId="2" borderId="0" xfId="2" applyFont="1" applyFill="1" applyBorder="1">
      <alignment vertical="center"/>
    </xf>
    <xf numFmtId="0" fontId="39" fillId="2" borderId="0" xfId="0" applyFont="1" applyFill="1" applyBorder="1">
      <alignment vertical="center"/>
    </xf>
    <xf numFmtId="0" fontId="39" fillId="2" borderId="0" xfId="0" applyFont="1" applyFill="1" applyBorder="1" applyAlignment="1">
      <alignment vertical="center"/>
    </xf>
    <xf numFmtId="0" fontId="51" fillId="2" borderId="0" xfId="0" applyFont="1" applyFill="1" applyBorder="1" applyAlignment="1">
      <alignment horizontal="right" vertical="center"/>
    </xf>
    <xf numFmtId="0" fontId="39" fillId="2" borderId="0" xfId="0" applyFont="1" applyFill="1">
      <alignment vertical="center"/>
    </xf>
    <xf numFmtId="0" fontId="45" fillId="3" borderId="11" xfId="0" applyFont="1" applyFill="1" applyBorder="1" applyAlignment="1">
      <alignment horizontal="center" vertical="center" wrapText="1"/>
    </xf>
    <xf numFmtId="0" fontId="51" fillId="3" borderId="12" xfId="0" applyFont="1" applyFill="1" applyBorder="1" applyAlignment="1">
      <alignment horizontal="center" vertical="center" wrapText="1"/>
    </xf>
    <xf numFmtId="0" fontId="45" fillId="3" borderId="11" xfId="0" applyFont="1" applyFill="1" applyBorder="1" applyAlignment="1">
      <alignment horizontal="center" vertical="center"/>
    </xf>
    <xf numFmtId="0" fontId="51" fillId="3" borderId="16" xfId="0" applyFont="1" applyFill="1" applyBorder="1" applyAlignment="1">
      <alignment horizontal="center" vertical="center" wrapText="1"/>
    </xf>
    <xf numFmtId="0" fontId="45" fillId="3" borderId="28" xfId="0" applyFont="1" applyFill="1" applyBorder="1" applyAlignment="1">
      <alignment horizontal="center" vertical="center"/>
    </xf>
    <xf numFmtId="0" fontId="51" fillId="3" borderId="14" xfId="0" applyFont="1" applyFill="1" applyBorder="1" applyAlignment="1">
      <alignment horizontal="center" vertical="center" wrapText="1"/>
    </xf>
    <xf numFmtId="0" fontId="51" fillId="3" borderId="10" xfId="0" applyFont="1" applyFill="1" applyBorder="1" applyAlignment="1">
      <alignment horizontal="center" vertical="center" wrapText="1"/>
    </xf>
    <xf numFmtId="178" fontId="45" fillId="2" borderId="0" xfId="0" applyNumberFormat="1" applyFont="1" applyFill="1" applyBorder="1" applyAlignment="1">
      <alignment horizontal="right" vertical="center"/>
    </xf>
    <xf numFmtId="0" fontId="45" fillId="2" borderId="1" xfId="0" applyFont="1" applyFill="1" applyBorder="1" applyAlignment="1">
      <alignment vertical="center"/>
    </xf>
    <xf numFmtId="0" fontId="45" fillId="2" borderId="0" xfId="0" applyFont="1" applyFill="1" applyBorder="1" applyAlignment="1">
      <alignment horizontal="center" vertical="center"/>
    </xf>
    <xf numFmtId="179" fontId="45" fillId="2" borderId="0" xfId="0" applyNumberFormat="1" applyFont="1" applyFill="1" applyBorder="1" applyAlignment="1">
      <alignment horizontal="right" vertical="center"/>
    </xf>
    <xf numFmtId="0" fontId="45" fillId="2" borderId="0" xfId="0" applyFont="1" applyFill="1" applyBorder="1" applyAlignment="1">
      <alignment vertical="center"/>
    </xf>
    <xf numFmtId="178" fontId="45" fillId="2" borderId="10" xfId="0" applyNumberFormat="1" applyFont="1" applyFill="1" applyBorder="1" applyAlignment="1">
      <alignment horizontal="right" vertical="center"/>
    </xf>
    <xf numFmtId="0" fontId="52" fillId="2" borderId="0" xfId="3" applyFont="1" applyFill="1" applyBorder="1" applyAlignment="1">
      <alignment vertical="center"/>
    </xf>
    <xf numFmtId="177" fontId="45" fillId="2" borderId="0" xfId="0" applyNumberFormat="1" applyFont="1" applyFill="1" applyBorder="1" applyAlignment="1">
      <alignment horizontal="center" vertical="center"/>
    </xf>
    <xf numFmtId="179" fontId="45" fillId="2" borderId="0" xfId="0" applyNumberFormat="1" applyFont="1" applyFill="1" applyBorder="1" applyAlignment="1">
      <alignment horizontal="center" vertical="center"/>
    </xf>
    <xf numFmtId="0" fontId="52" fillId="2" borderId="0" xfId="3" applyFont="1" applyFill="1" applyBorder="1" applyAlignment="1">
      <alignment vertical="top"/>
    </xf>
    <xf numFmtId="0" fontId="47" fillId="2" borderId="0" xfId="4" applyFont="1" applyFill="1" applyAlignment="1">
      <alignment vertical="center"/>
    </xf>
    <xf numFmtId="0" fontId="47" fillId="2" borderId="0" xfId="2" applyFont="1" applyFill="1" applyBorder="1">
      <alignment vertical="center"/>
    </xf>
    <xf numFmtId="0" fontId="49" fillId="2" borderId="0" xfId="1" applyFont="1" applyFill="1" applyBorder="1">
      <alignment vertical="center"/>
    </xf>
    <xf numFmtId="0" fontId="47" fillId="2" borderId="0" xfId="2" applyFont="1" applyFill="1">
      <alignment vertical="center"/>
    </xf>
    <xf numFmtId="0" fontId="50" fillId="2" borderId="0" xfId="2" applyFont="1" applyFill="1">
      <alignment vertical="center"/>
    </xf>
    <xf numFmtId="0" fontId="45" fillId="3" borderId="13" xfId="0" applyFont="1" applyFill="1" applyBorder="1" applyAlignment="1">
      <alignment horizontal="center" vertical="center" wrapText="1"/>
    </xf>
    <xf numFmtId="0" fontId="51" fillId="3" borderId="30" xfId="0" applyFont="1" applyFill="1" applyBorder="1" applyAlignment="1">
      <alignment horizontal="center" vertical="center" wrapText="1"/>
    </xf>
    <xf numFmtId="0" fontId="45" fillId="3" borderId="17" xfId="0" applyFont="1" applyFill="1" applyBorder="1" applyAlignment="1">
      <alignment horizontal="center" vertical="center" wrapText="1"/>
    </xf>
    <xf numFmtId="0" fontId="51" fillId="3" borderId="29" xfId="0" applyFont="1" applyFill="1" applyBorder="1" applyAlignment="1">
      <alignment horizontal="center" vertical="center" wrapText="1"/>
    </xf>
    <xf numFmtId="0" fontId="53" fillId="2" borderId="0" xfId="1" applyFont="1" applyFill="1" applyBorder="1" applyAlignment="1">
      <alignment horizontal="right" vertical="center"/>
    </xf>
    <xf numFmtId="0" fontId="47" fillId="2" borderId="0" xfId="0" applyFont="1" applyFill="1" applyBorder="1">
      <alignment vertical="center"/>
    </xf>
    <xf numFmtId="0" fontId="47" fillId="2" borderId="0" xfId="0" applyFont="1" applyFill="1">
      <alignment vertical="center"/>
    </xf>
    <xf numFmtId="0" fontId="45" fillId="3" borderId="1" xfId="0" applyFont="1" applyFill="1" applyBorder="1" applyAlignment="1">
      <alignment vertical="center"/>
    </xf>
    <xf numFmtId="0" fontId="45" fillId="3" borderId="11" xfId="0" applyFont="1" applyFill="1" applyBorder="1" applyAlignment="1">
      <alignment vertical="center"/>
    </xf>
    <xf numFmtId="0" fontId="45" fillId="3" borderId="15" xfId="0" applyFont="1" applyFill="1" applyBorder="1" applyAlignment="1">
      <alignment horizontal="center" vertical="center" wrapText="1"/>
    </xf>
    <xf numFmtId="0" fontId="54" fillId="2" borderId="30" xfId="0" applyFont="1" applyFill="1" applyBorder="1" applyAlignment="1">
      <alignment horizontal="center" vertical="center"/>
    </xf>
    <xf numFmtId="0" fontId="52" fillId="2" borderId="0" xfId="0" applyFont="1" applyFill="1" applyBorder="1">
      <alignment vertical="center"/>
    </xf>
    <xf numFmtId="0" fontId="52" fillId="2" borderId="0" xfId="3" applyFont="1" applyFill="1" applyBorder="1" applyAlignment="1">
      <alignment horizontal="left" vertical="center"/>
    </xf>
    <xf numFmtId="177" fontId="51" fillId="2" borderId="0" xfId="0" applyNumberFormat="1" applyFont="1" applyFill="1" applyBorder="1" applyAlignment="1">
      <alignment horizontal="left" vertical="center"/>
    </xf>
    <xf numFmtId="0" fontId="52" fillId="2" borderId="0" xfId="0" applyFont="1" applyFill="1" applyAlignment="1">
      <alignment horizontal="left" vertical="center"/>
    </xf>
    <xf numFmtId="0" fontId="52" fillId="2" borderId="0" xfId="0" applyFont="1" applyFill="1">
      <alignment vertical="center"/>
    </xf>
    <xf numFmtId="0" fontId="55" fillId="2" borderId="0" xfId="0" applyFont="1" applyFill="1" applyBorder="1">
      <alignment vertical="center"/>
    </xf>
    <xf numFmtId="0" fontId="55" fillId="2" borderId="0" xfId="3" applyFont="1" applyFill="1" applyBorder="1" applyAlignment="1">
      <alignment horizontal="left" vertical="center"/>
    </xf>
    <xf numFmtId="0" fontId="55" fillId="2" borderId="0" xfId="0" applyFont="1" applyFill="1">
      <alignment vertical="center"/>
    </xf>
    <xf numFmtId="0" fontId="55" fillId="2" borderId="0" xfId="3" applyFont="1" applyFill="1" applyBorder="1" applyAlignment="1">
      <alignment vertical="center"/>
    </xf>
    <xf numFmtId="0" fontId="55" fillId="2" borderId="0" xfId="3" applyFont="1" applyFill="1" applyBorder="1" applyAlignment="1">
      <alignment vertical="top"/>
    </xf>
    <xf numFmtId="178" fontId="47" fillId="2" borderId="0" xfId="2" applyNumberFormat="1" applyFont="1" applyFill="1">
      <alignment vertical="center"/>
    </xf>
    <xf numFmtId="179" fontId="45" fillId="2" borderId="10" xfId="0" applyNumberFormat="1" applyFont="1" applyFill="1" applyBorder="1" applyAlignment="1">
      <alignment horizontal="right" vertical="center"/>
    </xf>
    <xf numFmtId="0" fontId="52" fillId="2" borderId="0" xfId="2" applyFont="1" applyFill="1">
      <alignment vertical="center"/>
    </xf>
    <xf numFmtId="0" fontId="45" fillId="2" borderId="18" xfId="0" applyFont="1" applyFill="1" applyBorder="1" applyAlignment="1">
      <alignment horizontal="center" vertical="center"/>
    </xf>
    <xf numFmtId="0" fontId="45" fillId="2" borderId="22" xfId="0" applyFont="1" applyFill="1" applyBorder="1" applyAlignment="1">
      <alignment horizontal="center" vertical="center"/>
    </xf>
    <xf numFmtId="0" fontId="45" fillId="2" borderId="26" xfId="0" applyFont="1" applyFill="1" applyBorder="1" applyAlignment="1">
      <alignment horizontal="center" vertical="center"/>
    </xf>
    <xf numFmtId="0" fontId="45" fillId="2" borderId="3" xfId="0" applyFont="1" applyFill="1" applyBorder="1" applyAlignment="1">
      <alignment horizontal="center" vertical="center"/>
    </xf>
    <xf numFmtId="178" fontId="45" fillId="2" borderId="3" xfId="0" applyNumberFormat="1" applyFont="1" applyFill="1" applyBorder="1" applyAlignment="1">
      <alignment horizontal="right" vertical="center"/>
    </xf>
    <xf numFmtId="179" fontId="45" fillId="2" borderId="3" xfId="0" applyNumberFormat="1" applyFont="1" applyFill="1" applyBorder="1" applyAlignment="1">
      <alignment horizontal="right" vertical="center"/>
    </xf>
    <xf numFmtId="177" fontId="45" fillId="2" borderId="0" xfId="0" applyNumberFormat="1" applyFont="1" applyFill="1" applyBorder="1" applyAlignment="1">
      <alignment horizontal="left" vertical="center"/>
    </xf>
    <xf numFmtId="0" fontId="47" fillId="2" borderId="0" xfId="2" applyFont="1" applyFill="1" applyAlignment="1">
      <alignment horizontal="left" vertical="center"/>
    </xf>
    <xf numFmtId="0" fontId="39" fillId="2" borderId="0" xfId="0" applyFont="1" applyFill="1" applyAlignment="1">
      <alignment horizontal="left" vertical="center"/>
    </xf>
    <xf numFmtId="0" fontId="56" fillId="2" borderId="0" xfId="0" applyFont="1" applyFill="1" applyBorder="1">
      <alignment vertical="center"/>
    </xf>
    <xf numFmtId="0" fontId="56" fillId="2" borderId="0" xfId="0" applyFont="1" applyFill="1">
      <alignment vertical="center"/>
    </xf>
    <xf numFmtId="0" fontId="39" fillId="2" borderId="0" xfId="0" applyFont="1" applyFill="1" applyBorder="1" applyAlignment="1">
      <alignment horizontal="center" vertical="center"/>
    </xf>
    <xf numFmtId="0" fontId="45" fillId="3" borderId="4" xfId="0" applyFont="1" applyFill="1" applyBorder="1" applyAlignment="1">
      <alignment vertical="center"/>
    </xf>
    <xf numFmtId="0" fontId="51" fillId="3" borderId="25" xfId="0" applyFont="1" applyFill="1" applyBorder="1" applyAlignment="1">
      <alignment horizontal="center" vertical="center" wrapText="1"/>
    </xf>
    <xf numFmtId="0" fontId="45" fillId="2" borderId="34" xfId="0" applyFont="1" applyFill="1" applyBorder="1" applyAlignment="1">
      <alignment horizontal="center" vertical="center"/>
    </xf>
    <xf numFmtId="0" fontId="45" fillId="2" borderId="57" xfId="0" applyFont="1" applyFill="1" applyBorder="1" applyAlignment="1">
      <alignment horizontal="center" vertical="center"/>
    </xf>
    <xf numFmtId="0" fontId="45" fillId="2" borderId="127" xfId="0" applyFont="1" applyFill="1" applyBorder="1" applyAlignment="1">
      <alignment horizontal="center" vertical="center"/>
    </xf>
    <xf numFmtId="0" fontId="45" fillId="2" borderId="9" xfId="0" applyFont="1" applyFill="1" applyBorder="1" applyAlignment="1">
      <alignment horizontal="center" vertical="center"/>
    </xf>
    <xf numFmtId="0" fontId="45" fillId="2" borderId="27" xfId="0" applyFont="1" applyFill="1" applyBorder="1" applyAlignment="1">
      <alignment horizontal="center" vertical="center"/>
    </xf>
    <xf numFmtId="177" fontId="57" fillId="2" borderId="0" xfId="0" applyNumberFormat="1" applyFont="1" applyFill="1" applyBorder="1" applyAlignment="1">
      <alignment horizontal="center" vertical="center"/>
    </xf>
    <xf numFmtId="179" fontId="57" fillId="2" borderId="0" xfId="0" applyNumberFormat="1" applyFont="1" applyFill="1" applyBorder="1" applyAlignment="1">
      <alignment horizontal="center" vertical="center"/>
    </xf>
    <xf numFmtId="0" fontId="58" fillId="2" borderId="0" xfId="2" applyFont="1" applyFill="1" applyBorder="1" applyAlignment="1">
      <alignment vertical="center"/>
    </xf>
    <xf numFmtId="0" fontId="56" fillId="2" borderId="0" xfId="0" applyFont="1" applyFill="1" applyBorder="1" applyAlignment="1">
      <alignment horizontal="center" vertical="center"/>
    </xf>
    <xf numFmtId="0" fontId="57" fillId="2" borderId="0" xfId="0" applyFont="1" applyFill="1" applyBorder="1" applyAlignment="1">
      <alignment horizontal="right" vertical="center"/>
    </xf>
    <xf numFmtId="0" fontId="54" fillId="3" borderId="1" xfId="0" applyFont="1" applyFill="1" applyBorder="1" applyAlignment="1">
      <alignment vertical="center"/>
    </xf>
    <xf numFmtId="0" fontId="54" fillId="3" borderId="0" xfId="0" applyFont="1" applyFill="1" applyBorder="1" applyAlignment="1">
      <alignment vertical="center"/>
    </xf>
    <xf numFmtId="0" fontId="54" fillId="3" borderId="1" xfId="0" applyFont="1" applyFill="1" applyBorder="1" applyAlignment="1">
      <alignment vertical="center" wrapText="1"/>
    </xf>
    <xf numFmtId="0" fontId="54" fillId="3" borderId="5" xfId="0" applyFont="1" applyFill="1" applyBorder="1" applyAlignment="1">
      <alignment vertical="center" wrapText="1"/>
    </xf>
    <xf numFmtId="0" fontId="54" fillId="3" borderId="31" xfId="0" applyFont="1" applyFill="1" applyBorder="1" applyAlignment="1">
      <alignment vertical="center"/>
    </xf>
    <xf numFmtId="0" fontId="54" fillId="3" borderId="10" xfId="0" applyFont="1" applyFill="1" applyBorder="1" applyAlignment="1">
      <alignment vertical="center"/>
    </xf>
    <xf numFmtId="0" fontId="54" fillId="3" borderId="13" xfId="0" applyFont="1" applyFill="1" applyBorder="1" applyAlignment="1">
      <alignment horizontal="center" vertical="center" wrapText="1"/>
    </xf>
    <xf numFmtId="0" fontId="54" fillId="3" borderId="14" xfId="0" applyFont="1" applyFill="1" applyBorder="1" applyAlignment="1">
      <alignment horizontal="center" vertical="center" wrapText="1"/>
    </xf>
    <xf numFmtId="0" fontId="54" fillId="3" borderId="16" xfId="0" applyFont="1" applyFill="1" applyBorder="1" applyAlignment="1">
      <alignment horizontal="center" vertical="center" wrapText="1"/>
    </xf>
    <xf numFmtId="0" fontId="54" fillId="3" borderId="15" xfId="0" applyFont="1" applyFill="1" applyBorder="1" applyAlignment="1">
      <alignment horizontal="center" vertical="center" wrapText="1"/>
    </xf>
    <xf numFmtId="0" fontId="54" fillId="3" borderId="30" xfId="0" applyFont="1" applyFill="1" applyBorder="1" applyAlignment="1">
      <alignment horizontal="center" vertical="center" wrapText="1"/>
    </xf>
    <xf numFmtId="179" fontId="54" fillId="2" borderId="0" xfId="0" applyNumberFormat="1" applyFont="1" applyFill="1" applyBorder="1" applyAlignment="1">
      <alignment horizontal="right" vertical="center"/>
    </xf>
    <xf numFmtId="0" fontId="52" fillId="2" borderId="0" xfId="2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47" fillId="2" borderId="0" xfId="2" applyFont="1" applyFill="1" applyAlignment="1">
      <alignment vertical="center"/>
    </xf>
    <xf numFmtId="0" fontId="59" fillId="2" borderId="0" xfId="2" applyFont="1" applyFill="1" applyBorder="1">
      <alignment vertical="center"/>
    </xf>
    <xf numFmtId="0" fontId="59" fillId="2" borderId="0" xfId="2" applyFont="1" applyFill="1">
      <alignment vertical="center"/>
    </xf>
    <xf numFmtId="0" fontId="54" fillId="3" borderId="3" xfId="0" applyFont="1" applyFill="1" applyBorder="1" applyAlignment="1">
      <alignment horizontal="center" vertical="center" wrapText="1"/>
    </xf>
    <xf numFmtId="0" fontId="54" fillId="3" borderId="64" xfId="0" applyFont="1" applyFill="1" applyBorder="1" applyAlignment="1">
      <alignment horizontal="center" vertical="center" wrapText="1"/>
    </xf>
    <xf numFmtId="0" fontId="54" fillId="3" borderId="10" xfId="0" applyFont="1" applyFill="1" applyBorder="1" applyAlignment="1">
      <alignment horizontal="center" vertical="center"/>
    </xf>
    <xf numFmtId="0" fontId="54" fillId="3" borderId="11" xfId="0" applyFont="1" applyFill="1" applyBorder="1" applyAlignment="1">
      <alignment horizontal="center" vertical="center"/>
    </xf>
    <xf numFmtId="0" fontId="54" fillId="3" borderId="14" xfId="0" applyFont="1" applyFill="1" applyBorder="1" applyAlignment="1">
      <alignment horizontal="center" vertical="center"/>
    </xf>
    <xf numFmtId="0" fontId="54" fillId="3" borderId="28" xfId="0" applyFont="1" applyFill="1" applyBorder="1" applyAlignment="1">
      <alignment horizontal="center" vertical="center" wrapText="1"/>
    </xf>
    <xf numFmtId="0" fontId="54" fillId="2" borderId="22" xfId="0" applyFont="1" applyFill="1" applyBorder="1" applyAlignment="1">
      <alignment horizontal="center" vertical="center"/>
    </xf>
    <xf numFmtId="0" fontId="54" fillId="2" borderId="26" xfId="0" applyFont="1" applyFill="1" applyBorder="1" applyAlignment="1">
      <alignment horizontal="center" vertical="center"/>
    </xf>
    <xf numFmtId="0" fontId="55" fillId="2" borderId="0" xfId="2" applyFont="1" applyFill="1" applyAlignment="1">
      <alignment vertical="center"/>
    </xf>
    <xf numFmtId="0" fontId="59" fillId="2" borderId="0" xfId="2" applyFont="1" applyFill="1" applyAlignment="1">
      <alignment vertical="center"/>
    </xf>
    <xf numFmtId="0" fontId="39" fillId="2" borderId="10" xfId="0" applyFont="1" applyFill="1" applyBorder="1">
      <alignment vertical="center"/>
    </xf>
    <xf numFmtId="0" fontId="57" fillId="2" borderId="10" xfId="0" applyFont="1" applyFill="1" applyBorder="1" applyAlignment="1">
      <alignment horizontal="right" vertical="center"/>
    </xf>
    <xf numFmtId="0" fontId="54" fillId="3" borderId="37" xfId="0" applyFont="1" applyFill="1" applyBorder="1" applyAlignment="1">
      <alignment horizontal="center" vertical="center"/>
    </xf>
    <xf numFmtId="0" fontId="45" fillId="3" borderId="10" xfId="0" applyFont="1" applyFill="1" applyBorder="1" applyAlignment="1">
      <alignment horizontal="center" vertical="center"/>
    </xf>
    <xf numFmtId="0" fontId="54" fillId="3" borderId="36" xfId="0" applyFont="1" applyFill="1" applyBorder="1" applyAlignment="1">
      <alignment horizontal="center" vertical="center"/>
    </xf>
    <xf numFmtId="0" fontId="45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45" fillId="3" borderId="118" xfId="0" applyFont="1" applyFill="1" applyBorder="1" applyAlignment="1">
      <alignment horizontal="center" vertical="center" wrapText="1"/>
    </xf>
    <xf numFmtId="0" fontId="45" fillId="2" borderId="10" xfId="0" applyFont="1" applyFill="1" applyBorder="1" applyAlignment="1">
      <alignment horizontal="center" vertical="center"/>
    </xf>
    <xf numFmtId="0" fontId="45" fillId="3" borderId="0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vertical="center" wrapText="1"/>
    </xf>
    <xf numFmtId="0" fontId="45" fillId="3" borderId="12" xfId="0" applyFont="1" applyFill="1" applyBorder="1" applyAlignment="1">
      <alignment horizontal="center" vertical="center" wrapText="1"/>
    </xf>
    <xf numFmtId="0" fontId="45" fillId="3" borderId="16" xfId="0" applyFont="1" applyFill="1" applyBorder="1" applyAlignment="1">
      <alignment horizontal="center" vertical="center" wrapText="1"/>
    </xf>
    <xf numFmtId="0" fontId="45" fillId="3" borderId="28" xfId="0" applyFont="1" applyFill="1" applyBorder="1" applyAlignment="1">
      <alignment vertical="center"/>
    </xf>
    <xf numFmtId="0" fontId="45" fillId="3" borderId="10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vertical="center" wrapText="1"/>
    </xf>
    <xf numFmtId="0" fontId="45" fillId="3" borderId="13" xfId="0" applyFont="1" applyFill="1" applyBorder="1" applyAlignment="1">
      <alignment horizontal="center" vertical="center"/>
    </xf>
    <xf numFmtId="0" fontId="52" fillId="2" borderId="0" xfId="158" applyFont="1" applyFill="1" applyBorder="1" applyAlignment="1">
      <alignment vertical="center"/>
    </xf>
    <xf numFmtId="181" fontId="45" fillId="2" borderId="0" xfId="0" applyNumberFormat="1" applyFont="1" applyFill="1" applyBorder="1" applyAlignment="1">
      <alignment horizontal="center" vertical="center"/>
    </xf>
    <xf numFmtId="0" fontId="39" fillId="2" borderId="10" xfId="0" applyFont="1" applyFill="1" applyBorder="1" applyAlignment="1">
      <alignment vertical="center"/>
    </xf>
    <xf numFmtId="0" fontId="45" fillId="3" borderId="16" xfId="0" applyFont="1" applyFill="1" applyBorder="1" applyAlignment="1">
      <alignment horizontal="center" vertical="center"/>
    </xf>
    <xf numFmtId="0" fontId="45" fillId="3" borderId="14" xfId="0" applyFont="1" applyFill="1" applyBorder="1" applyAlignment="1">
      <alignment horizontal="center" vertical="center"/>
    </xf>
    <xf numFmtId="0" fontId="45" fillId="3" borderId="12" xfId="0" applyFont="1" applyFill="1" applyBorder="1" applyAlignment="1">
      <alignment horizontal="center" vertical="center"/>
    </xf>
    <xf numFmtId="0" fontId="45" fillId="2" borderId="23" xfId="0" applyFont="1" applyFill="1" applyBorder="1" applyAlignment="1">
      <alignment horizontal="center" vertical="center"/>
    </xf>
    <xf numFmtId="0" fontId="45" fillId="3" borderId="49" xfId="0" applyFont="1" applyFill="1" applyBorder="1" applyAlignment="1">
      <alignment horizontal="center" vertical="center" wrapText="1"/>
    </xf>
    <xf numFmtId="0" fontId="45" fillId="3" borderId="14" xfId="0" applyFont="1" applyFill="1" applyBorder="1" applyAlignment="1">
      <alignment horizontal="center" vertical="center" wrapText="1"/>
    </xf>
    <xf numFmtId="0" fontId="54" fillId="3" borderId="11" xfId="0" applyFont="1" applyFill="1" applyBorder="1" applyAlignment="1">
      <alignment vertical="center"/>
    </xf>
    <xf numFmtId="0" fontId="54" fillId="3" borderId="13" xfId="0" applyFont="1" applyFill="1" applyBorder="1" applyAlignment="1">
      <alignment vertical="center"/>
    </xf>
    <xf numFmtId="0" fontId="57" fillId="3" borderId="14" xfId="0" applyFont="1" applyFill="1" applyBorder="1" applyAlignment="1">
      <alignment horizontal="center" vertical="center" wrapText="1"/>
    </xf>
    <xf numFmtId="0" fontId="54" fillId="3" borderId="17" xfId="0" applyFont="1" applyFill="1" applyBorder="1" applyAlignment="1">
      <alignment vertical="center"/>
    </xf>
    <xf numFmtId="0" fontId="59" fillId="2" borderId="0" xfId="4" applyFont="1" applyFill="1">
      <alignment vertical="center"/>
    </xf>
    <xf numFmtId="0" fontId="55" fillId="2" borderId="0" xfId="4" applyFont="1" applyFill="1" applyAlignment="1">
      <alignment vertical="center"/>
    </xf>
    <xf numFmtId="0" fontId="47" fillId="3" borderId="1" xfId="0" applyFont="1" applyFill="1" applyBorder="1" applyAlignment="1">
      <alignment vertical="center"/>
    </xf>
    <xf numFmtId="0" fontId="47" fillId="3" borderId="0" xfId="0" applyFont="1" applyFill="1" applyBorder="1" applyAlignment="1">
      <alignment vertical="center"/>
    </xf>
    <xf numFmtId="0" fontId="45" fillId="2" borderId="47" xfId="0" applyFont="1" applyFill="1" applyBorder="1" applyAlignment="1">
      <alignment horizontal="center" vertical="center"/>
    </xf>
    <xf numFmtId="0" fontId="52" fillId="2" borderId="0" xfId="4" applyFont="1" applyFill="1">
      <alignment vertical="center"/>
    </xf>
    <xf numFmtId="0" fontId="55" fillId="2" borderId="0" xfId="3" applyFont="1" applyFill="1" applyBorder="1" applyAlignment="1">
      <alignment vertical="center" wrapText="1"/>
    </xf>
    <xf numFmtId="0" fontId="59" fillId="2" borderId="0" xfId="0" applyFont="1" applyFill="1">
      <alignment vertical="center"/>
    </xf>
    <xf numFmtId="0" fontId="45" fillId="3" borderId="9" xfId="0" applyFont="1" applyFill="1" applyBorder="1" applyAlignment="1">
      <alignment horizontal="center" vertical="center" wrapText="1"/>
    </xf>
    <xf numFmtId="0" fontId="45" fillId="3" borderId="17" xfId="0" applyFont="1" applyFill="1" applyBorder="1" applyAlignment="1">
      <alignment vertical="center" wrapText="1"/>
    </xf>
    <xf numFmtId="0" fontId="45" fillId="3" borderId="30" xfId="0" applyFont="1" applyFill="1" applyBorder="1" applyAlignment="1">
      <alignment horizontal="center" vertical="center" wrapText="1"/>
    </xf>
    <xf numFmtId="0" fontId="47" fillId="2" borderId="0" xfId="4" applyFont="1" applyFill="1" applyBorder="1" applyAlignment="1">
      <alignment horizontal="center" vertical="center"/>
    </xf>
    <xf numFmtId="0" fontId="59" fillId="2" borderId="0" xfId="4" applyFont="1" applyFill="1" applyBorder="1">
      <alignment vertical="center"/>
    </xf>
    <xf numFmtId="0" fontId="58" fillId="2" borderId="0" xfId="4" applyFont="1" applyFill="1" applyBorder="1" applyAlignment="1">
      <alignment vertical="center"/>
    </xf>
    <xf numFmtId="0" fontId="59" fillId="2" borderId="0" xfId="4" applyFont="1" applyFill="1" applyBorder="1" applyAlignment="1">
      <alignment horizontal="center" vertical="center"/>
    </xf>
    <xf numFmtId="0" fontId="59" fillId="2" borderId="0" xfId="0" applyFont="1" applyFill="1" applyBorder="1">
      <alignment vertical="center"/>
    </xf>
    <xf numFmtId="0" fontId="54" fillId="3" borderId="16" xfId="0" applyFont="1" applyFill="1" applyBorder="1" applyAlignment="1">
      <alignment horizontal="center" vertical="center"/>
    </xf>
    <xf numFmtId="0" fontId="54" fillId="3" borderId="28" xfId="0" applyFont="1" applyFill="1" applyBorder="1" applyAlignment="1">
      <alignment vertical="center"/>
    </xf>
    <xf numFmtId="0" fontId="59" fillId="2" borderId="0" xfId="4" applyFont="1" applyFill="1" applyAlignment="1">
      <alignment horizontal="center" vertical="center"/>
    </xf>
    <xf numFmtId="41" fontId="45" fillId="3" borderId="14" xfId="6" applyFont="1" applyFill="1" applyBorder="1" applyAlignment="1">
      <alignment horizontal="center" vertical="center" wrapText="1"/>
    </xf>
    <xf numFmtId="41" fontId="45" fillId="3" borderId="11" xfId="6" applyFont="1" applyFill="1" applyBorder="1" applyAlignment="1">
      <alignment vertical="center" wrapText="1"/>
    </xf>
    <xf numFmtId="41" fontId="45" fillId="3" borderId="28" xfId="6" applyFont="1" applyFill="1" applyBorder="1" applyAlignment="1">
      <alignment vertical="center" wrapText="1"/>
    </xf>
    <xf numFmtId="41" fontId="45" fillId="3" borderId="16" xfId="6" applyFont="1" applyFill="1" applyBorder="1" applyAlignment="1">
      <alignment horizontal="center" vertical="center" wrapText="1"/>
    </xf>
    <xf numFmtId="0" fontId="45" fillId="2" borderId="15" xfId="0" applyFont="1" applyFill="1" applyBorder="1" applyAlignment="1">
      <alignment vertical="center"/>
    </xf>
    <xf numFmtId="0" fontId="45" fillId="2" borderId="12" xfId="0" applyFont="1" applyFill="1" applyBorder="1" applyAlignment="1">
      <alignment horizontal="center" vertical="center"/>
    </xf>
    <xf numFmtId="0" fontId="47" fillId="2" borderId="0" xfId="4" applyFont="1" applyFill="1" applyAlignment="1">
      <alignment horizontal="center" vertical="center"/>
    </xf>
    <xf numFmtId="0" fontId="45" fillId="3" borderId="21" xfId="0" applyFont="1" applyFill="1" applyBorder="1" applyAlignment="1">
      <alignment horizontal="center" vertical="center"/>
    </xf>
    <xf numFmtId="0" fontId="45" fillId="3" borderId="28" xfId="0" applyFont="1" applyFill="1" applyBorder="1" applyAlignment="1">
      <alignment horizontal="center" vertical="center" wrapText="1"/>
    </xf>
    <xf numFmtId="0" fontId="54" fillId="2" borderId="0" xfId="0" applyFont="1" applyFill="1" applyBorder="1" applyAlignment="1">
      <alignment vertical="center" wrapText="1"/>
    </xf>
    <xf numFmtId="0" fontId="54" fillId="2" borderId="10" xfId="0" applyFont="1" applyFill="1" applyBorder="1" applyAlignment="1">
      <alignment vertical="center" wrapText="1"/>
    </xf>
    <xf numFmtId="0" fontId="54" fillId="2" borderId="27" xfId="0" applyFont="1" applyFill="1" applyBorder="1" applyAlignment="1">
      <alignment horizontal="center" vertical="center"/>
    </xf>
    <xf numFmtId="0" fontId="54" fillId="2" borderId="47" xfId="0" applyFont="1" applyFill="1" applyBorder="1" applyAlignment="1">
      <alignment horizontal="center" vertical="center"/>
    </xf>
    <xf numFmtId="0" fontId="54" fillId="2" borderId="10" xfId="0" applyFont="1" applyFill="1" applyBorder="1" applyAlignment="1">
      <alignment horizontal="center" vertical="center" wrapText="1"/>
    </xf>
    <xf numFmtId="0" fontId="45" fillId="3" borderId="118" xfId="0" applyFont="1" applyFill="1" applyBorder="1" applyAlignment="1">
      <alignment horizontal="center" vertical="center"/>
    </xf>
    <xf numFmtId="0" fontId="49" fillId="2" borderId="0" xfId="1" applyFont="1" applyFill="1" applyBorder="1" applyAlignment="1">
      <alignment vertical="center" textRotation="255"/>
    </xf>
    <xf numFmtId="0" fontId="44" fillId="2" borderId="0" xfId="4" applyFont="1" applyFill="1" applyBorder="1" applyAlignment="1">
      <alignment vertical="center" textRotation="255"/>
    </xf>
    <xf numFmtId="0" fontId="39" fillId="2" borderId="10" xfId="0" applyFont="1" applyFill="1" applyBorder="1" applyAlignment="1">
      <alignment vertical="center" textRotation="255"/>
    </xf>
    <xf numFmtId="0" fontId="52" fillId="2" borderId="0" xfId="3" applyFont="1" applyFill="1" applyBorder="1" applyAlignment="1">
      <alignment vertical="center" textRotation="255"/>
    </xf>
    <xf numFmtId="0" fontId="39" fillId="2" borderId="0" xfId="0" applyFont="1" applyFill="1" applyAlignment="1">
      <alignment vertical="center" textRotation="255"/>
    </xf>
    <xf numFmtId="0" fontId="47" fillId="2" borderId="0" xfId="4" applyFont="1" applyFill="1" applyAlignment="1">
      <alignment vertical="center" textRotation="255"/>
    </xf>
    <xf numFmtId="0" fontId="45" fillId="30" borderId="3" xfId="0" applyFont="1" applyFill="1" applyBorder="1" applyAlignment="1">
      <alignment vertical="center"/>
    </xf>
    <xf numFmtId="0" fontId="45" fillId="30" borderId="123" xfId="0" applyFont="1" applyFill="1" applyBorder="1" applyAlignment="1">
      <alignment horizontal="center" vertical="center" wrapText="1"/>
    </xf>
    <xf numFmtId="0" fontId="45" fillId="30" borderId="6" xfId="0" applyFont="1" applyFill="1" applyBorder="1" applyAlignment="1">
      <alignment horizontal="center" vertical="center" wrapText="1"/>
    </xf>
    <xf numFmtId="0" fontId="45" fillId="2" borderId="0" xfId="0" applyFont="1" applyFill="1" applyBorder="1" applyAlignment="1">
      <alignment horizontal="center" vertical="center" textRotation="255" wrapText="1"/>
    </xf>
    <xf numFmtId="0" fontId="45" fillId="2" borderId="10" xfId="0" applyFont="1" applyFill="1" applyBorder="1" applyAlignment="1">
      <alignment horizontal="center" vertical="center" textRotation="255" wrapText="1"/>
    </xf>
    <xf numFmtId="0" fontId="45" fillId="3" borderId="17" xfId="0" applyFont="1" applyFill="1" applyBorder="1" applyAlignment="1">
      <alignment horizontal="center" vertical="center"/>
    </xf>
    <xf numFmtId="178" fontId="45" fillId="2" borderId="0" xfId="0" applyNumberFormat="1" applyFont="1" applyFill="1" applyBorder="1" applyAlignment="1">
      <alignment horizontal="center" vertical="center"/>
    </xf>
    <xf numFmtId="0" fontId="45" fillId="2" borderId="16" xfId="0" applyFont="1" applyFill="1" applyBorder="1" applyAlignment="1">
      <alignment horizontal="center" vertical="center"/>
    </xf>
    <xf numFmtId="0" fontId="45" fillId="2" borderId="30" xfId="0" applyFont="1" applyFill="1" applyBorder="1" applyAlignment="1">
      <alignment horizontal="center" vertical="center"/>
    </xf>
    <xf numFmtId="0" fontId="39" fillId="2" borderId="3" xfId="0" applyFont="1" applyFill="1" applyBorder="1">
      <alignment vertical="center"/>
    </xf>
    <xf numFmtId="179" fontId="39" fillId="2" borderId="0" xfId="0" applyNumberFormat="1" applyFont="1" applyFill="1">
      <alignment vertical="center"/>
    </xf>
    <xf numFmtId="0" fontId="6" fillId="2" borderId="0" xfId="0" applyFont="1" applyFill="1" applyAlignment="1">
      <alignment horizontal="right" vertical="center"/>
    </xf>
    <xf numFmtId="0" fontId="54" fillId="3" borderId="1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/>
    </xf>
    <xf numFmtId="177" fontId="54" fillId="2" borderId="0" xfId="0" applyNumberFormat="1" applyFont="1" applyFill="1" applyBorder="1" applyAlignment="1">
      <alignment horizontal="center" vertical="center"/>
    </xf>
    <xf numFmtId="0" fontId="61" fillId="2" borderId="0" xfId="3" applyFont="1" applyFill="1" applyBorder="1" applyAlignment="1">
      <alignment vertical="top"/>
    </xf>
    <xf numFmtId="0" fontId="54" fillId="2" borderId="0" xfId="0" applyFont="1" applyFill="1" applyBorder="1" applyAlignment="1">
      <alignment vertical="center"/>
    </xf>
    <xf numFmtId="0" fontId="54" fillId="2" borderId="10" xfId="0" applyFont="1" applyFill="1" applyBorder="1" applyAlignment="1">
      <alignment vertical="center"/>
    </xf>
    <xf numFmtId="0" fontId="45" fillId="2" borderId="25" xfId="0" applyFont="1" applyFill="1" applyBorder="1" applyAlignment="1">
      <alignment horizontal="center" vertical="center"/>
    </xf>
    <xf numFmtId="0" fontId="45" fillId="2" borderId="54" xfId="0" applyFont="1" applyFill="1" applyBorder="1" applyAlignment="1">
      <alignment horizontal="center" vertical="center"/>
    </xf>
    <xf numFmtId="0" fontId="45" fillId="2" borderId="55" xfId="0" applyFont="1" applyFill="1" applyBorder="1" applyAlignment="1">
      <alignment horizontal="center" vertical="center"/>
    </xf>
    <xf numFmtId="0" fontId="45" fillId="2" borderId="17" xfId="0" applyFont="1" applyFill="1" applyBorder="1" applyAlignment="1">
      <alignment horizontal="center" vertical="center"/>
    </xf>
    <xf numFmtId="0" fontId="60" fillId="3" borderId="13" xfId="0" applyFont="1" applyFill="1" applyBorder="1" applyAlignment="1">
      <alignment horizontal="center" vertical="center" wrapText="1"/>
    </xf>
    <xf numFmtId="0" fontId="62" fillId="3" borderId="14" xfId="0" applyFont="1" applyFill="1" applyBorder="1" applyAlignment="1">
      <alignment horizontal="center" vertical="center" wrapText="1"/>
    </xf>
    <xf numFmtId="0" fontId="44" fillId="0" borderId="117" xfId="2" applyFont="1" applyFill="1" applyBorder="1" applyAlignment="1">
      <alignment vertical="center"/>
    </xf>
    <xf numFmtId="0" fontId="47" fillId="0" borderId="117" xfId="2" applyFont="1" applyFill="1" applyBorder="1">
      <alignment vertical="center"/>
    </xf>
    <xf numFmtId="0" fontId="47" fillId="2" borderId="96" xfId="2" applyFont="1" applyFill="1" applyBorder="1">
      <alignment vertical="center"/>
    </xf>
    <xf numFmtId="0" fontId="52" fillId="0" borderId="96" xfId="3" applyFont="1" applyFill="1" applyBorder="1" applyAlignment="1">
      <alignment vertical="center"/>
    </xf>
    <xf numFmtId="0" fontId="47" fillId="0" borderId="96" xfId="2" applyFont="1" applyFill="1" applyBorder="1">
      <alignment vertical="center"/>
    </xf>
    <xf numFmtId="0" fontId="52" fillId="0" borderId="0" xfId="3" applyFont="1" applyFill="1" applyBorder="1" applyAlignment="1">
      <alignment vertical="center"/>
    </xf>
    <xf numFmtId="0" fontId="63" fillId="0" borderId="96" xfId="3" applyFont="1" applyFill="1" applyBorder="1" applyAlignment="1">
      <alignment vertical="center"/>
    </xf>
    <xf numFmtId="0" fontId="64" fillId="0" borderId="96" xfId="2" applyFont="1" applyFill="1" applyBorder="1">
      <alignment vertical="center"/>
    </xf>
    <xf numFmtId="3" fontId="39" fillId="2" borderId="0" xfId="0" applyNumberFormat="1" applyFont="1" applyFill="1">
      <alignment vertical="center"/>
    </xf>
    <xf numFmtId="0" fontId="45" fillId="3" borderId="3" xfId="0" applyFont="1" applyFill="1" applyBorder="1" applyAlignment="1">
      <alignment horizontal="center" vertical="center" wrapText="1"/>
    </xf>
    <xf numFmtId="0" fontId="45" fillId="3" borderId="18" xfId="0" applyFont="1" applyFill="1" applyBorder="1" applyAlignment="1">
      <alignment horizontal="center" vertical="center" wrapText="1"/>
    </xf>
    <xf numFmtId="0" fontId="39" fillId="3" borderId="3" xfId="0" applyFont="1" applyFill="1" applyBorder="1">
      <alignment vertical="center"/>
    </xf>
    <xf numFmtId="0" fontId="39" fillId="3" borderId="39" xfId="0" applyFont="1" applyFill="1" applyBorder="1">
      <alignment vertical="center"/>
    </xf>
    <xf numFmtId="0" fontId="45" fillId="3" borderId="10" xfId="0" applyFont="1" applyFill="1" applyBorder="1" applyAlignment="1">
      <alignment vertical="center"/>
    </xf>
    <xf numFmtId="0" fontId="45" fillId="3" borderId="13" xfId="0" applyFont="1" applyFill="1" applyBorder="1" applyAlignment="1">
      <alignment vertical="center"/>
    </xf>
    <xf numFmtId="0" fontId="45" fillId="3" borderId="17" xfId="0" applyFont="1" applyFill="1" applyBorder="1" applyAlignment="1">
      <alignment vertical="center"/>
    </xf>
    <xf numFmtId="0" fontId="47" fillId="3" borderId="17" xfId="0" applyFont="1" applyFill="1" applyBorder="1" applyAlignment="1">
      <alignment vertical="center"/>
    </xf>
    <xf numFmtId="0" fontId="6" fillId="2" borderId="0" xfId="0" applyFont="1" applyFill="1" applyBorder="1">
      <alignment vertical="center"/>
    </xf>
    <xf numFmtId="0" fontId="45" fillId="3" borderId="35" xfId="0" applyFont="1" applyFill="1" applyBorder="1" applyAlignment="1">
      <alignment horizontal="center" vertical="center"/>
    </xf>
    <xf numFmtId="0" fontId="51" fillId="3" borderId="27" xfId="0" applyFont="1" applyFill="1" applyBorder="1" applyAlignment="1">
      <alignment horizontal="center" vertical="center" wrapText="1"/>
    </xf>
    <xf numFmtId="0" fontId="51" fillId="3" borderId="17" xfId="0" applyFont="1" applyFill="1" applyBorder="1" applyAlignment="1">
      <alignment horizontal="center" vertical="center" wrapText="1"/>
    </xf>
    <xf numFmtId="0" fontId="45" fillId="3" borderId="37" xfId="0" applyFont="1" applyFill="1" applyBorder="1" applyAlignment="1">
      <alignment horizontal="center" vertical="center" wrapText="1"/>
    </xf>
    <xf numFmtId="0" fontId="45" fillId="3" borderId="35" xfId="0" applyFont="1" applyFill="1" applyBorder="1" applyAlignment="1">
      <alignment horizontal="center" vertical="center" wrapText="1"/>
    </xf>
    <xf numFmtId="0" fontId="45" fillId="3" borderId="36" xfId="0" applyFont="1" applyFill="1" applyBorder="1" applyAlignment="1">
      <alignment horizontal="center" vertical="center" wrapText="1"/>
    </xf>
    <xf numFmtId="0" fontId="52" fillId="2" borderId="1" xfId="3" applyFont="1" applyFill="1" applyBorder="1" applyAlignment="1">
      <alignment vertical="center"/>
    </xf>
    <xf numFmtId="41" fontId="52" fillId="2" borderId="0" xfId="3" applyNumberFormat="1" applyFont="1" applyFill="1" applyBorder="1" applyAlignment="1">
      <alignment vertical="center"/>
    </xf>
    <xf numFmtId="0" fontId="54" fillId="3" borderId="34" xfId="0" applyFont="1" applyFill="1" applyBorder="1" applyAlignment="1">
      <alignment vertical="center"/>
    </xf>
    <xf numFmtId="0" fontId="59" fillId="3" borderId="0" xfId="0" applyFont="1" applyFill="1" applyBorder="1" applyAlignment="1">
      <alignment horizontal="center" vertical="center"/>
    </xf>
    <xf numFmtId="0" fontId="54" fillId="3" borderId="30" xfId="0" applyFont="1" applyFill="1" applyBorder="1" applyAlignment="1">
      <alignment horizontal="center" vertical="center"/>
    </xf>
    <xf numFmtId="0" fontId="59" fillId="3" borderId="13" xfId="0" applyFont="1" applyFill="1" applyBorder="1" applyAlignment="1">
      <alignment horizontal="center" vertical="center"/>
    </xf>
    <xf numFmtId="0" fontId="47" fillId="3" borderId="18" xfId="0" applyFont="1" applyFill="1" applyBorder="1" applyAlignment="1">
      <alignment vertical="center"/>
    </xf>
    <xf numFmtId="0" fontId="47" fillId="3" borderId="22" xfId="0" applyFont="1" applyFill="1" applyBorder="1" applyAlignment="1">
      <alignment vertical="center"/>
    </xf>
    <xf numFmtId="0" fontId="52" fillId="0" borderId="0" xfId="3" applyFont="1" applyFill="1" applyBorder="1" applyAlignment="1">
      <alignment vertical="top"/>
    </xf>
    <xf numFmtId="41" fontId="47" fillId="2" borderId="0" xfId="6" applyFont="1" applyFill="1">
      <alignment vertical="center"/>
    </xf>
    <xf numFmtId="0" fontId="39" fillId="3" borderId="11" xfId="0" applyFont="1" applyFill="1" applyBorder="1" applyAlignment="1">
      <alignment horizontal="center" vertical="center"/>
    </xf>
    <xf numFmtId="0" fontId="52" fillId="0" borderId="0" xfId="3" applyFont="1" applyFill="1" applyBorder="1" applyAlignment="1">
      <alignment horizontal="left" vertical="center"/>
    </xf>
    <xf numFmtId="0" fontId="52" fillId="2" borderId="0" xfId="4" applyFont="1" applyFill="1" applyAlignment="1">
      <alignment horizontal="center" vertical="center"/>
    </xf>
    <xf numFmtId="0" fontId="45" fillId="3" borderId="6" xfId="0" applyFont="1" applyFill="1" applyBorder="1" applyAlignment="1">
      <alignment horizontal="center" vertical="center"/>
    </xf>
    <xf numFmtId="0" fontId="54" fillId="3" borderId="11" xfId="0" applyFont="1" applyFill="1" applyBorder="1" applyAlignment="1">
      <alignment horizontal="center" vertical="center"/>
    </xf>
    <xf numFmtId="0" fontId="45" fillId="3" borderId="17" xfId="0" applyFont="1" applyFill="1" applyBorder="1" applyAlignment="1">
      <alignment horizontal="center" vertical="center" wrapText="1"/>
    </xf>
    <xf numFmtId="0" fontId="60" fillId="3" borderId="10" xfId="0" applyFont="1" applyFill="1" applyBorder="1" applyAlignment="1">
      <alignment horizontal="center" vertical="center" wrapText="1"/>
    </xf>
    <xf numFmtId="0" fontId="51" fillId="3" borderId="30" xfId="0" applyFont="1" applyFill="1" applyBorder="1" applyAlignment="1">
      <alignment horizontal="center" vertical="center" wrapText="1"/>
    </xf>
    <xf numFmtId="0" fontId="45" fillId="2" borderId="25" xfId="0" applyFont="1" applyFill="1" applyBorder="1" applyAlignment="1">
      <alignment horizontal="center" vertical="center"/>
    </xf>
    <xf numFmtId="194" fontId="55" fillId="2" borderId="0" xfId="0" applyNumberFormat="1" applyFont="1" applyFill="1">
      <alignment vertical="center"/>
    </xf>
    <xf numFmtId="0" fontId="65" fillId="2" borderId="0" xfId="0" applyFont="1" applyFill="1" applyBorder="1" applyAlignment="1">
      <alignment horizontal="center" vertical="center"/>
    </xf>
    <xf numFmtId="0" fontId="56" fillId="2" borderId="0" xfId="0" applyFont="1" applyFill="1" applyAlignment="1">
      <alignment horizontal="center" vertical="center"/>
    </xf>
    <xf numFmtId="0" fontId="58" fillId="31" borderId="0" xfId="0" applyFont="1" applyFill="1" applyBorder="1" applyAlignment="1"/>
    <xf numFmtId="0" fontId="44" fillId="31" borderId="0" xfId="0" applyFont="1" applyFill="1" applyAlignment="1">
      <alignment horizontal="center" vertical="center"/>
    </xf>
    <xf numFmtId="0" fontId="44" fillId="32" borderId="0" xfId="0" applyFont="1" applyFill="1" applyBorder="1" applyAlignment="1"/>
    <xf numFmtId="0" fontId="56" fillId="32" borderId="0" xfId="0" applyFont="1" applyFill="1" applyAlignment="1"/>
    <xf numFmtId="0" fontId="44" fillId="32" borderId="0" xfId="0" applyFont="1" applyFill="1" applyAlignment="1">
      <alignment horizontal="center" vertical="center"/>
    </xf>
    <xf numFmtId="0" fontId="58" fillId="27" borderId="0" xfId="0" applyFont="1" applyFill="1" applyBorder="1" applyAlignment="1"/>
    <xf numFmtId="0" fontId="58" fillId="27" borderId="0" xfId="0" applyFont="1" applyFill="1" applyAlignment="1">
      <alignment horizontal="justify"/>
    </xf>
    <xf numFmtId="0" fontId="44" fillId="27" borderId="0" xfId="0" applyFont="1" applyFill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56" fillId="2" borderId="0" xfId="0" applyFont="1" applyFill="1" applyAlignment="1">
      <alignment horizontal="right" vertical="center"/>
    </xf>
    <xf numFmtId="0" fontId="58" fillId="33" borderId="0" xfId="0" applyFont="1" applyFill="1" applyBorder="1" applyAlignment="1">
      <alignment vertical="center"/>
    </xf>
    <xf numFmtId="0" fontId="58" fillId="33" borderId="0" xfId="0" applyFont="1" applyFill="1" applyAlignment="1">
      <alignment horizontal="justify" vertical="center"/>
    </xf>
    <xf numFmtId="0" fontId="44" fillId="33" borderId="0" xfId="0" applyFont="1" applyFill="1" applyAlignment="1">
      <alignment horizontal="center" vertical="center"/>
    </xf>
    <xf numFmtId="0" fontId="58" fillId="34" borderId="0" xfId="0" applyFont="1" applyFill="1" applyBorder="1" applyAlignment="1">
      <alignment vertical="center"/>
    </xf>
    <xf numFmtId="0" fontId="58" fillId="34" borderId="0" xfId="0" applyFont="1" applyFill="1" applyAlignment="1">
      <alignment horizontal="justify" vertical="center"/>
    </xf>
    <xf numFmtId="0" fontId="44" fillId="34" borderId="0" xfId="0" applyFont="1" applyFill="1" applyAlignment="1">
      <alignment horizontal="center" vertical="center"/>
    </xf>
    <xf numFmtId="0" fontId="44" fillId="29" borderId="0" xfId="0" applyFont="1" applyFill="1" applyBorder="1" applyAlignment="1">
      <alignment vertical="center"/>
    </xf>
    <xf numFmtId="0" fontId="44" fillId="29" borderId="0" xfId="0" applyFont="1" applyFill="1" applyAlignment="1">
      <alignment horizontal="justify" vertical="center"/>
    </xf>
    <xf numFmtId="0" fontId="44" fillId="29" borderId="0" xfId="0" applyFont="1" applyFill="1" applyAlignment="1">
      <alignment horizontal="center" vertical="center"/>
    </xf>
    <xf numFmtId="0" fontId="58" fillId="35" borderId="0" xfId="0" applyFont="1" applyFill="1" applyBorder="1" applyAlignment="1">
      <alignment vertical="center"/>
    </xf>
    <xf numFmtId="0" fontId="56" fillId="35" borderId="0" xfId="0" applyFont="1" applyFill="1">
      <alignment vertical="center"/>
    </xf>
    <xf numFmtId="0" fontId="44" fillId="35" borderId="0" xfId="0" applyFont="1" applyFill="1" applyAlignment="1">
      <alignment horizontal="center" vertical="center"/>
    </xf>
    <xf numFmtId="0" fontId="44" fillId="36" borderId="0" xfId="0" applyFont="1" applyFill="1" applyBorder="1" applyAlignment="1">
      <alignment vertical="center"/>
    </xf>
    <xf numFmtId="0" fontId="56" fillId="36" borderId="0" xfId="0" applyFont="1" applyFill="1">
      <alignment vertical="center"/>
    </xf>
    <xf numFmtId="0" fontId="44" fillId="36" borderId="0" xfId="0" applyFont="1" applyFill="1" applyAlignment="1">
      <alignment horizontal="center" vertical="center"/>
    </xf>
    <xf numFmtId="0" fontId="58" fillId="28" borderId="0" xfId="0" applyFont="1" applyFill="1" applyBorder="1" applyAlignment="1">
      <alignment vertical="center"/>
    </xf>
    <xf numFmtId="0" fontId="56" fillId="28" borderId="0" xfId="0" applyFont="1" applyFill="1">
      <alignment vertical="center"/>
    </xf>
    <xf numFmtId="0" fontId="44" fillId="28" borderId="0" xfId="0" applyFont="1" applyFill="1" applyAlignment="1">
      <alignment horizontal="center" vertical="center"/>
    </xf>
    <xf numFmtId="0" fontId="44" fillId="2" borderId="0" xfId="4" applyFont="1" applyFill="1" applyBorder="1" applyAlignment="1">
      <alignment horizontal="center" vertical="center"/>
    </xf>
    <xf numFmtId="0" fontId="51" fillId="3" borderId="47" xfId="0" applyFont="1" applyFill="1" applyBorder="1" applyAlignment="1">
      <alignment horizontal="center" vertical="center" wrapText="1"/>
    </xf>
    <xf numFmtId="0" fontId="54" fillId="3" borderId="15" xfId="0" applyFont="1" applyFill="1" applyBorder="1" applyAlignment="1">
      <alignment horizontal="center" vertical="center"/>
    </xf>
    <xf numFmtId="0" fontId="45" fillId="2" borderId="22" xfId="0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0" fontId="45" fillId="3" borderId="6" xfId="0" applyFont="1" applyFill="1" applyBorder="1" applyAlignment="1">
      <alignment horizontal="center" vertical="center"/>
    </xf>
    <xf numFmtId="0" fontId="45" fillId="3" borderId="21" xfId="0" applyFont="1" applyFill="1" applyBorder="1" applyAlignment="1">
      <alignment horizontal="center" vertical="center"/>
    </xf>
    <xf numFmtId="0" fontId="45" fillId="2" borderId="23" xfId="0" applyFont="1" applyFill="1" applyBorder="1" applyAlignment="1">
      <alignment horizontal="center" vertical="center"/>
    </xf>
    <xf numFmtId="0" fontId="54" fillId="2" borderId="4" xfId="0" applyFont="1" applyFill="1" applyBorder="1" applyAlignment="1">
      <alignment horizontal="center" vertical="center" textRotation="255"/>
    </xf>
    <xf numFmtId="0" fontId="54" fillId="2" borderId="11" xfId="0" applyFont="1" applyFill="1" applyBorder="1" applyAlignment="1">
      <alignment horizontal="center" vertical="center" textRotation="255"/>
    </xf>
    <xf numFmtId="0" fontId="54" fillId="2" borderId="23" xfId="0" applyFont="1" applyFill="1" applyBorder="1" applyAlignment="1">
      <alignment horizontal="center" vertical="center"/>
    </xf>
    <xf numFmtId="0" fontId="54" fillId="3" borderId="6" xfId="0" applyFont="1" applyFill="1" applyBorder="1" applyAlignment="1">
      <alignment horizontal="center" vertical="center" wrapText="1"/>
    </xf>
    <xf numFmtId="0" fontId="54" fillId="3" borderId="2" xfId="0" applyFont="1" applyFill="1" applyBorder="1" applyAlignment="1">
      <alignment horizontal="center" vertical="center" wrapText="1"/>
    </xf>
    <xf numFmtId="0" fontId="54" fillId="2" borderId="0" xfId="0" applyFont="1" applyFill="1" applyBorder="1" applyAlignment="1">
      <alignment horizontal="center" vertical="center"/>
    </xf>
    <xf numFmtId="0" fontId="39" fillId="2" borderId="0" xfId="0" applyFont="1" applyFill="1" applyBorder="1" applyAlignment="1">
      <alignment horizontal="center" vertical="center"/>
    </xf>
    <xf numFmtId="0" fontId="45" fillId="3" borderId="66" xfId="0" applyFont="1" applyFill="1" applyBorder="1" applyAlignment="1">
      <alignment horizontal="center" vertical="center" wrapText="1"/>
    </xf>
    <xf numFmtId="0" fontId="54" fillId="2" borderId="10" xfId="0" applyFont="1" applyFill="1" applyBorder="1" applyAlignment="1">
      <alignment horizontal="center" vertical="center"/>
    </xf>
    <xf numFmtId="0" fontId="54" fillId="2" borderId="34" xfId="0" applyFont="1" applyFill="1" applyBorder="1" applyAlignment="1">
      <alignment horizontal="center" vertical="center"/>
    </xf>
    <xf numFmtId="0" fontId="54" fillId="2" borderId="3" xfId="0" applyFont="1" applyFill="1" applyBorder="1" applyAlignment="1">
      <alignment horizontal="center" vertical="center"/>
    </xf>
    <xf numFmtId="0" fontId="45" fillId="2" borderId="9" xfId="0" applyFont="1" applyFill="1" applyBorder="1" applyAlignment="1">
      <alignment horizontal="center" vertical="center"/>
    </xf>
    <xf numFmtId="0" fontId="45" fillId="2" borderId="22" xfId="0" applyFont="1" applyFill="1" applyBorder="1" applyAlignment="1">
      <alignment horizontal="center" vertical="center"/>
    </xf>
    <xf numFmtId="0" fontId="45" fillId="2" borderId="28" xfId="0" applyFont="1" applyFill="1" applyBorder="1" applyAlignment="1">
      <alignment horizontal="center" vertical="center"/>
    </xf>
    <xf numFmtId="0" fontId="45" fillId="2" borderId="26" xfId="0" applyFont="1" applyFill="1" applyBorder="1" applyAlignment="1">
      <alignment horizontal="center" vertical="center"/>
    </xf>
    <xf numFmtId="0" fontId="45" fillId="2" borderId="50" xfId="0" applyFont="1" applyFill="1" applyBorder="1" applyAlignment="1">
      <alignment horizontal="center" vertical="center"/>
    </xf>
    <xf numFmtId="0" fontId="45" fillId="2" borderId="30" xfId="0" applyFont="1" applyFill="1" applyBorder="1" applyAlignment="1">
      <alignment horizontal="center" vertical="center"/>
    </xf>
    <xf numFmtId="0" fontId="54" fillId="3" borderId="17" xfId="0" applyFont="1" applyFill="1" applyBorder="1" applyAlignment="1">
      <alignment horizontal="center" vertical="center"/>
    </xf>
    <xf numFmtId="0" fontId="45" fillId="2" borderId="57" xfId="0" applyFont="1" applyFill="1" applyBorder="1" applyAlignment="1">
      <alignment horizontal="center" vertical="center"/>
    </xf>
    <xf numFmtId="0" fontId="45" fillId="3" borderId="10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horizontal="center" vertical="center" wrapText="1"/>
    </xf>
    <xf numFmtId="0" fontId="45" fillId="3" borderId="11" xfId="0" applyFont="1" applyFill="1" applyBorder="1" applyAlignment="1">
      <alignment horizontal="center" vertical="center"/>
    </xf>
    <xf numFmtId="0" fontId="39" fillId="2" borderId="0" xfId="0" applyFont="1" applyFill="1" applyBorder="1" applyAlignment="1">
      <alignment horizontal="center" vertical="center"/>
    </xf>
    <xf numFmtId="0" fontId="45" fillId="3" borderId="28" xfId="0" applyFont="1" applyFill="1" applyBorder="1" applyAlignment="1">
      <alignment horizontal="center" vertical="center"/>
    </xf>
    <xf numFmtId="0" fontId="45" fillId="2" borderId="19" xfId="0" applyFont="1" applyFill="1" applyBorder="1" applyAlignment="1">
      <alignment horizontal="center" vertical="center"/>
    </xf>
    <xf numFmtId="0" fontId="45" fillId="2" borderId="23" xfId="0" applyFont="1" applyFill="1" applyBorder="1" applyAlignment="1">
      <alignment horizontal="center" vertical="center"/>
    </xf>
    <xf numFmtId="0" fontId="45" fillId="2" borderId="6" xfId="0" applyFont="1" applyFill="1" applyBorder="1" applyAlignment="1">
      <alignment horizontal="center" vertical="center"/>
    </xf>
    <xf numFmtId="0" fontId="45" fillId="3" borderId="120" xfId="0" applyFont="1" applyFill="1" applyBorder="1" applyAlignment="1">
      <alignment horizontal="center" vertical="center" wrapText="1" shrinkToFit="1"/>
    </xf>
    <xf numFmtId="0" fontId="54" fillId="2" borderId="3" xfId="0" applyFont="1" applyFill="1" applyBorder="1" applyAlignment="1">
      <alignment horizontal="center" vertical="center" textRotation="255"/>
    </xf>
    <xf numFmtId="0" fontId="45" fillId="2" borderId="0" xfId="0" applyFont="1" applyFill="1" applyBorder="1" applyAlignment="1">
      <alignment horizontal="center" vertical="center"/>
    </xf>
    <xf numFmtId="0" fontId="45" fillId="2" borderId="28" xfId="0" applyFont="1" applyFill="1" applyBorder="1" applyAlignment="1">
      <alignment horizontal="center" vertical="center"/>
    </xf>
    <xf numFmtId="0" fontId="45" fillId="3" borderId="34" xfId="0" applyFont="1" applyFill="1" applyBorder="1" applyAlignment="1">
      <alignment vertical="center"/>
    </xf>
    <xf numFmtId="0" fontId="52" fillId="0" borderId="0" xfId="0" applyFont="1">
      <alignment vertical="center"/>
    </xf>
    <xf numFmtId="0" fontId="51" fillId="3" borderId="0" xfId="0" applyFont="1" applyFill="1" applyBorder="1" applyAlignment="1">
      <alignment vertical="center"/>
    </xf>
    <xf numFmtId="0" fontId="51" fillId="2" borderId="10" xfId="0" applyFont="1" applyFill="1" applyBorder="1" applyAlignment="1">
      <alignment horizontal="right" vertical="center"/>
    </xf>
    <xf numFmtId="0" fontId="52" fillId="2" borderId="0" xfId="158" applyFont="1" applyFill="1" applyBorder="1" applyAlignment="1">
      <alignment vertical="center" wrapText="1"/>
    </xf>
    <xf numFmtId="0" fontId="47" fillId="0" borderId="0" xfId="4" applyFont="1" applyFill="1">
      <alignment vertical="center"/>
    </xf>
    <xf numFmtId="0" fontId="54" fillId="2" borderId="52" xfId="0" applyFont="1" applyFill="1" applyBorder="1" applyAlignment="1">
      <alignment horizontal="center" vertical="center" textRotation="255"/>
    </xf>
    <xf numFmtId="0" fontId="54" fillId="2" borderId="55" xfId="0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0" fontId="45" fillId="3" borderId="0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horizontal="center" vertical="center" wrapText="1"/>
    </xf>
    <xf numFmtId="0" fontId="45" fillId="3" borderId="17" xfId="0" applyFont="1" applyFill="1" applyBorder="1" applyAlignment="1">
      <alignment horizontal="center" vertical="center" wrapText="1"/>
    </xf>
    <xf numFmtId="0" fontId="45" fillId="2" borderId="9" xfId="0" applyFont="1" applyFill="1" applyBorder="1" applyAlignment="1">
      <alignment horizontal="center" vertical="center"/>
    </xf>
    <xf numFmtId="0" fontId="45" fillId="2" borderId="22" xfId="0" applyFont="1" applyFill="1" applyBorder="1" applyAlignment="1">
      <alignment horizontal="center" vertical="center"/>
    </xf>
    <xf numFmtId="0" fontId="45" fillId="2" borderId="26" xfId="0" applyFont="1" applyFill="1" applyBorder="1" applyAlignment="1">
      <alignment horizontal="center" vertical="center"/>
    </xf>
    <xf numFmtId="0" fontId="45" fillId="2" borderId="50" xfId="0" applyFont="1" applyFill="1" applyBorder="1" applyAlignment="1">
      <alignment horizontal="center" vertical="center"/>
    </xf>
    <xf numFmtId="0" fontId="45" fillId="2" borderId="18" xfId="0" applyFont="1" applyFill="1" applyBorder="1" applyAlignment="1">
      <alignment horizontal="center" vertical="center"/>
    </xf>
    <xf numFmtId="0" fontId="45" fillId="2" borderId="30" xfId="0" applyFont="1" applyFill="1" applyBorder="1" applyAlignment="1">
      <alignment horizontal="center" vertical="center"/>
    </xf>
    <xf numFmtId="0" fontId="45" fillId="2" borderId="34" xfId="0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center" vertical="center"/>
    </xf>
    <xf numFmtId="0" fontId="45" fillId="2" borderId="3" xfId="0" applyFont="1" applyFill="1" applyBorder="1" applyAlignment="1">
      <alignment horizontal="center" vertical="center"/>
    </xf>
    <xf numFmtId="0" fontId="45" fillId="3" borderId="28" xfId="0" applyFont="1" applyFill="1" applyBorder="1" applyAlignment="1">
      <alignment horizontal="center" vertical="center" wrapText="1"/>
    </xf>
    <xf numFmtId="0" fontId="68" fillId="3" borderId="4" xfId="0" applyFont="1" applyFill="1" applyBorder="1" applyAlignment="1">
      <alignment vertical="center"/>
    </xf>
    <xf numFmtId="0" fontId="51" fillId="2" borderId="10" xfId="0" applyFont="1" applyFill="1" applyBorder="1" applyAlignment="1">
      <alignment vertical="center"/>
    </xf>
    <xf numFmtId="0" fontId="69" fillId="3" borderId="11" xfId="0" applyFont="1" applyFill="1" applyBorder="1" applyAlignment="1">
      <alignment horizontal="center" vertical="center" wrapText="1"/>
    </xf>
    <xf numFmtId="0" fontId="69" fillId="3" borderId="12" xfId="0" applyFont="1" applyFill="1" applyBorder="1" applyAlignment="1">
      <alignment horizontal="center" vertical="center" wrapText="1"/>
    </xf>
    <xf numFmtId="0" fontId="69" fillId="3" borderId="4" xfId="0" applyFont="1" applyFill="1" applyBorder="1" applyAlignment="1">
      <alignment horizontal="center" vertical="center"/>
    </xf>
    <xf numFmtId="0" fontId="69" fillId="3" borderId="47" xfId="0" applyFont="1" applyFill="1" applyBorder="1" applyAlignment="1">
      <alignment horizontal="center" vertical="center" wrapText="1"/>
    </xf>
    <xf numFmtId="0" fontId="66" fillId="3" borderId="30" xfId="0" applyFont="1" applyFill="1" applyBorder="1" applyAlignment="1">
      <alignment horizontal="center" vertical="center" wrapText="1"/>
    </xf>
    <xf numFmtId="0" fontId="68" fillId="3" borderId="13" xfId="0" applyFont="1" applyFill="1" applyBorder="1" applyAlignment="1">
      <alignment horizontal="center" vertical="center" wrapText="1"/>
    </xf>
    <xf numFmtId="179" fontId="68" fillId="2" borderId="3" xfId="0" applyNumberFormat="1" applyFont="1" applyFill="1" applyBorder="1" applyAlignment="1">
      <alignment horizontal="right" vertical="center"/>
    </xf>
    <xf numFmtId="177" fontId="51" fillId="2" borderId="0" xfId="0" applyNumberFormat="1" applyFont="1" applyFill="1" applyBorder="1" applyAlignment="1">
      <alignment horizontal="center" vertical="center"/>
    </xf>
    <xf numFmtId="0" fontId="68" fillId="3" borderId="11" xfId="0" applyFont="1" applyFill="1" applyBorder="1" applyAlignment="1">
      <alignment vertical="center" wrapText="1"/>
    </xf>
    <xf numFmtId="0" fontId="68" fillId="3" borderId="12" xfId="0" applyFont="1" applyFill="1" applyBorder="1" applyAlignment="1">
      <alignment horizontal="center" vertical="center" wrapText="1"/>
    </xf>
    <xf numFmtId="0" fontId="45" fillId="3" borderId="28" xfId="0" applyFont="1" applyFill="1" applyBorder="1" applyAlignment="1">
      <alignment vertical="center" wrapText="1"/>
    </xf>
    <xf numFmtId="0" fontId="45" fillId="3" borderId="118" xfId="0" applyFont="1" applyFill="1" applyBorder="1" applyAlignment="1">
      <alignment horizontal="center" vertical="center" shrinkToFit="1"/>
    </xf>
    <xf numFmtId="0" fontId="45" fillId="3" borderId="1" xfId="0" applyFont="1" applyFill="1" applyBorder="1" applyAlignment="1">
      <alignment horizontal="center" vertical="center" wrapText="1"/>
    </xf>
    <xf numFmtId="0" fontId="45" fillId="3" borderId="34" xfId="0" applyFont="1" applyFill="1" applyBorder="1" applyAlignment="1">
      <alignment horizontal="center" vertical="center"/>
    </xf>
    <xf numFmtId="0" fontId="45" fillId="3" borderId="0" xfId="0" applyFont="1" applyFill="1" applyBorder="1" applyAlignment="1">
      <alignment horizontal="center" vertical="center"/>
    </xf>
    <xf numFmtId="0" fontId="45" fillId="3" borderId="2" xfId="0" applyFont="1" applyFill="1" applyBorder="1" applyAlignment="1">
      <alignment horizontal="center" vertical="center" wrapText="1"/>
    </xf>
    <xf numFmtId="0" fontId="45" fillId="3" borderId="11" xfId="0" applyFont="1" applyFill="1" applyBorder="1" applyAlignment="1">
      <alignment horizontal="center" vertical="center" wrapText="1"/>
    </xf>
    <xf numFmtId="0" fontId="45" fillId="3" borderId="17" xfId="0" applyFont="1" applyFill="1" applyBorder="1" applyAlignment="1">
      <alignment horizontal="center" vertical="center" wrapText="1"/>
    </xf>
    <xf numFmtId="0" fontId="45" fillId="2" borderId="51" xfId="0" applyFont="1" applyFill="1" applyBorder="1" applyAlignment="1">
      <alignment horizontal="center" vertical="center"/>
    </xf>
    <xf numFmtId="0" fontId="45" fillId="2" borderId="22" xfId="0" applyFont="1" applyFill="1" applyBorder="1" applyAlignment="1">
      <alignment horizontal="center" vertical="center"/>
    </xf>
    <xf numFmtId="0" fontId="45" fillId="2" borderId="18" xfId="0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center" vertical="center"/>
    </xf>
    <xf numFmtId="0" fontId="45" fillId="2" borderId="26" xfId="0" applyFont="1" applyFill="1" applyBorder="1" applyAlignment="1">
      <alignment horizontal="center" vertical="center"/>
    </xf>
    <xf numFmtId="0" fontId="45" fillId="3" borderId="10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horizontal="center" vertical="center"/>
    </xf>
    <xf numFmtId="0" fontId="45" fillId="3" borderId="22" xfId="0" applyFont="1" applyFill="1" applyBorder="1" applyAlignment="1">
      <alignment horizontal="center" vertical="center"/>
    </xf>
    <xf numFmtId="0" fontId="39" fillId="2" borderId="0" xfId="0" applyFont="1" applyFill="1" applyBorder="1" applyAlignment="1">
      <alignment horizontal="center" vertical="center"/>
    </xf>
    <xf numFmtId="0" fontId="45" fillId="3" borderId="28" xfId="0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center" vertical="center" wrapText="1"/>
    </xf>
    <xf numFmtId="0" fontId="45" fillId="2" borderId="10" xfId="0" applyFont="1" applyFill="1" applyBorder="1" applyAlignment="1">
      <alignment horizontal="center" vertical="center" wrapText="1"/>
    </xf>
    <xf numFmtId="0" fontId="54" fillId="2" borderId="0" xfId="0" applyFont="1" applyFill="1" applyBorder="1" applyAlignment="1">
      <alignment horizontal="center" vertical="center" wrapText="1"/>
    </xf>
    <xf numFmtId="0" fontId="47" fillId="2" borderId="0" xfId="2" applyFont="1" applyFill="1" applyBorder="1" applyAlignment="1">
      <alignment horizontal="center" vertical="center"/>
    </xf>
    <xf numFmtId="0" fontId="47" fillId="0" borderId="0" xfId="2" applyFont="1" applyFill="1" applyBorder="1">
      <alignment vertical="center"/>
    </xf>
    <xf numFmtId="0" fontId="6" fillId="0" borderId="116" xfId="0" applyFont="1" applyBorder="1">
      <alignment vertical="center"/>
    </xf>
    <xf numFmtId="0" fontId="6" fillId="0" borderId="0" xfId="0" applyFont="1">
      <alignment vertical="center"/>
    </xf>
    <xf numFmtId="0" fontId="45" fillId="3" borderId="37" xfId="0" applyFont="1" applyFill="1" applyBorder="1" applyAlignment="1">
      <alignment horizontal="center" vertical="center"/>
    </xf>
    <xf numFmtId="0" fontId="47" fillId="2" borderId="15" xfId="2" applyFont="1" applyFill="1" applyBorder="1">
      <alignment vertical="center"/>
    </xf>
    <xf numFmtId="0" fontId="47" fillId="2" borderId="0" xfId="2" applyFont="1" applyFill="1" applyAlignment="1">
      <alignment horizontal="center" vertical="center"/>
    </xf>
    <xf numFmtId="0" fontId="44" fillId="2" borderId="0" xfId="2" applyFont="1" applyFill="1" applyBorder="1" applyAlignment="1">
      <alignment horizontal="center" vertical="center"/>
    </xf>
    <xf numFmtId="0" fontId="45" fillId="2" borderId="41" xfId="0" applyFont="1" applyFill="1" applyBorder="1" applyAlignment="1">
      <alignment horizontal="center" vertical="center"/>
    </xf>
    <xf numFmtId="0" fontId="45" fillId="0" borderId="22" xfId="0" applyFont="1" applyFill="1" applyBorder="1" applyAlignment="1">
      <alignment horizontal="center" vertical="center"/>
    </xf>
    <xf numFmtId="0" fontId="45" fillId="3" borderId="66" xfId="0" applyFont="1" applyFill="1" applyBorder="1" applyAlignment="1">
      <alignment horizontal="center" vertical="center"/>
    </xf>
    <xf numFmtId="0" fontId="39" fillId="0" borderId="0" xfId="1" applyFont="1" applyFill="1" applyBorder="1" applyAlignment="1">
      <alignment horizontal="left" vertical="center" wrapText="1"/>
    </xf>
    <xf numFmtId="0" fontId="39" fillId="0" borderId="0" xfId="1" applyFont="1" applyFill="1" applyBorder="1" applyAlignment="1" applyProtection="1">
      <alignment horizontal="left" vertical="center" wrapText="1"/>
      <protection locked="0"/>
    </xf>
    <xf numFmtId="0" fontId="45" fillId="3" borderId="32" xfId="0" applyFont="1" applyFill="1" applyBorder="1" applyAlignment="1">
      <alignment vertical="center"/>
    </xf>
    <xf numFmtId="0" fontId="52" fillId="2" borderId="0" xfId="158" applyFont="1" applyFill="1" applyBorder="1" applyAlignment="1">
      <alignment vertical="top"/>
    </xf>
    <xf numFmtId="0" fontId="39" fillId="0" borderId="0" xfId="0" applyFont="1" applyBorder="1">
      <alignment vertical="center"/>
    </xf>
    <xf numFmtId="0" fontId="58" fillId="28" borderId="0" xfId="0" applyFont="1" applyFill="1">
      <alignment vertical="center"/>
    </xf>
    <xf numFmtId="0" fontId="58" fillId="0" borderId="0" xfId="0" applyFont="1" applyFill="1">
      <alignment vertical="center"/>
    </xf>
    <xf numFmtId="0" fontId="45" fillId="3" borderId="1" xfId="0" applyFont="1" applyFill="1" applyBorder="1" applyAlignment="1">
      <alignment horizontal="center" vertical="center" wrapText="1"/>
    </xf>
    <xf numFmtId="0" fontId="45" fillId="3" borderId="0" xfId="0" applyFont="1" applyFill="1" applyBorder="1" applyAlignment="1">
      <alignment horizontal="center" vertical="center" wrapText="1"/>
    </xf>
    <xf numFmtId="0" fontId="45" fillId="3" borderId="10" xfId="0" applyFont="1" applyFill="1" applyBorder="1" applyAlignment="1">
      <alignment horizontal="center" vertical="center" wrapText="1"/>
    </xf>
    <xf numFmtId="0" fontId="45" fillId="3" borderId="5" xfId="0" applyFont="1" applyFill="1" applyBorder="1" applyAlignment="1">
      <alignment horizontal="center" vertical="center"/>
    </xf>
    <xf numFmtId="0" fontId="45" fillId="3" borderId="30" xfId="0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0" fontId="45" fillId="2" borderId="18" xfId="0" applyFont="1" applyFill="1" applyBorder="1" applyAlignment="1">
      <alignment horizontal="center" vertical="center"/>
    </xf>
    <xf numFmtId="0" fontId="45" fillId="2" borderId="32" xfId="0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center" vertical="center"/>
    </xf>
    <xf numFmtId="0" fontId="45" fillId="2" borderId="22" xfId="0" applyFont="1" applyFill="1" applyBorder="1" applyAlignment="1">
      <alignment horizontal="center" vertical="center"/>
    </xf>
    <xf numFmtId="0" fontId="39" fillId="2" borderId="0" xfId="0" applyFont="1" applyFill="1" applyBorder="1" applyAlignment="1">
      <alignment horizontal="center" vertical="center"/>
    </xf>
    <xf numFmtId="0" fontId="45" fillId="3" borderId="18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horizontal="center" vertical="center" wrapText="1"/>
    </xf>
    <xf numFmtId="0" fontId="39" fillId="3" borderId="0" xfId="0" applyFont="1" applyFill="1" applyBorder="1" applyAlignment="1">
      <alignment horizontal="center" vertical="center"/>
    </xf>
    <xf numFmtId="0" fontId="45" fillId="2" borderId="51" xfId="0" applyFont="1" applyFill="1" applyBorder="1" applyAlignment="1">
      <alignment horizontal="center" vertical="center"/>
    </xf>
    <xf numFmtId="0" fontId="45" fillId="3" borderId="67" xfId="0" applyFont="1" applyFill="1" applyBorder="1" applyAlignment="1">
      <alignment horizontal="center" vertical="center"/>
    </xf>
    <xf numFmtId="0" fontId="45" fillId="3" borderId="20" xfId="0" applyFont="1" applyFill="1" applyBorder="1" applyAlignment="1">
      <alignment horizontal="center" vertical="center"/>
    </xf>
    <xf numFmtId="0" fontId="45" fillId="2" borderId="23" xfId="0" applyFont="1" applyFill="1" applyBorder="1" applyAlignment="1">
      <alignment horizontal="center" vertical="center"/>
    </xf>
    <xf numFmtId="0" fontId="56" fillId="0" borderId="0" xfId="0" applyFont="1" applyFill="1">
      <alignment vertical="center"/>
    </xf>
    <xf numFmtId="41" fontId="72" fillId="0" borderId="4" xfId="6" applyFont="1" applyFill="1" applyBorder="1" applyAlignment="1">
      <alignment horizontal="center" vertical="center" shrinkToFit="1"/>
    </xf>
    <xf numFmtId="195" fontId="72" fillId="0" borderId="23" xfId="0" applyNumberFormat="1" applyFont="1" applyFill="1" applyBorder="1" applyAlignment="1">
      <alignment horizontal="center" vertical="center" wrapText="1"/>
    </xf>
    <xf numFmtId="41" fontId="72" fillId="0" borderId="24" xfId="6" applyFont="1" applyFill="1" applyBorder="1" applyAlignment="1">
      <alignment horizontal="center" vertical="center" shrinkToFit="1"/>
    </xf>
    <xf numFmtId="195" fontId="72" fillId="0" borderId="25" xfId="0" applyNumberFormat="1" applyFont="1" applyFill="1" applyBorder="1" applyAlignment="1">
      <alignment horizontal="center" vertical="center" wrapText="1"/>
    </xf>
    <xf numFmtId="41" fontId="72" fillId="0" borderId="25" xfId="6" applyFont="1" applyFill="1" applyBorder="1" applyAlignment="1">
      <alignment horizontal="center" vertical="center" shrinkToFit="1"/>
    </xf>
    <xf numFmtId="41" fontId="72" fillId="0" borderId="0" xfId="6" applyFont="1" applyFill="1" applyBorder="1" applyAlignment="1">
      <alignment horizontal="center" vertical="center" shrinkToFit="1"/>
    </xf>
    <xf numFmtId="41" fontId="72" fillId="0" borderId="21" xfId="6" applyFont="1" applyFill="1" applyBorder="1" applyAlignment="1">
      <alignment horizontal="center" vertical="center" shrinkToFit="1"/>
    </xf>
    <xf numFmtId="41" fontId="72" fillId="0" borderId="19" xfId="6" applyFont="1" applyFill="1" applyBorder="1" applyAlignment="1">
      <alignment horizontal="center" vertical="center" shrinkToFit="1"/>
    </xf>
    <xf numFmtId="195" fontId="72" fillId="0" borderId="9" xfId="0" applyNumberFormat="1" applyFont="1" applyFill="1" applyBorder="1" applyAlignment="1">
      <alignment horizontal="center" vertical="center" wrapText="1"/>
    </xf>
    <xf numFmtId="41" fontId="72" fillId="37" borderId="2" xfId="6" applyFont="1" applyFill="1" applyBorder="1" applyAlignment="1">
      <alignment horizontal="right" vertical="center" shrinkToFit="1"/>
    </xf>
    <xf numFmtId="195" fontId="72" fillId="37" borderId="19" xfId="0" applyNumberFormat="1" applyFont="1" applyFill="1" applyBorder="1" applyAlignment="1">
      <alignment horizontal="right" vertical="center"/>
    </xf>
    <xf numFmtId="41" fontId="72" fillId="37" borderId="20" xfId="6" applyFont="1" applyFill="1" applyBorder="1" applyAlignment="1">
      <alignment horizontal="right" vertical="center" shrinkToFit="1"/>
    </xf>
    <xf numFmtId="195" fontId="72" fillId="37" borderId="21" xfId="0" applyNumberFormat="1" applyFont="1" applyFill="1" applyBorder="1" applyAlignment="1">
      <alignment horizontal="right" vertical="center"/>
    </xf>
    <xf numFmtId="41" fontId="72" fillId="37" borderId="21" xfId="6" applyFont="1" applyFill="1" applyBorder="1" applyAlignment="1">
      <alignment horizontal="right" vertical="center" shrinkToFit="1"/>
    </xf>
    <xf numFmtId="41" fontId="72" fillId="37" borderId="1" xfId="6" applyFont="1" applyFill="1" applyBorder="1" applyAlignment="1">
      <alignment horizontal="right" vertical="center" shrinkToFit="1"/>
    </xf>
    <xf numFmtId="41" fontId="72" fillId="37" borderId="19" xfId="6" applyFont="1" applyFill="1" applyBorder="1" applyAlignment="1">
      <alignment horizontal="right" vertical="center" shrinkToFit="1"/>
    </xf>
    <xf numFmtId="195" fontId="72" fillId="37" borderId="6" xfId="0" applyNumberFormat="1" applyFont="1" applyFill="1" applyBorder="1" applyAlignment="1">
      <alignment horizontal="right" vertical="center"/>
    </xf>
    <xf numFmtId="41" fontId="72" fillId="37" borderId="48" xfId="6" applyFont="1" applyFill="1" applyBorder="1" applyAlignment="1">
      <alignment horizontal="right" vertical="center" shrinkToFit="1"/>
    </xf>
    <xf numFmtId="195" fontId="72" fillId="37" borderId="47" xfId="0" applyNumberFormat="1" applyFont="1" applyFill="1" applyBorder="1" applyAlignment="1">
      <alignment horizontal="right" vertical="center"/>
    </xf>
    <xf numFmtId="41" fontId="72" fillId="37" borderId="33" xfId="6" applyFont="1" applyFill="1" applyBorder="1" applyAlignment="1">
      <alignment horizontal="right" vertical="center" shrinkToFit="1"/>
    </xf>
    <xf numFmtId="195" fontId="72" fillId="37" borderId="29" xfId="0" applyNumberFormat="1" applyFont="1" applyFill="1" applyBorder="1" applyAlignment="1">
      <alignment horizontal="right" vertical="center"/>
    </xf>
    <xf numFmtId="41" fontId="72" fillId="37" borderId="29" xfId="6" applyFont="1" applyFill="1" applyBorder="1" applyAlignment="1">
      <alignment horizontal="right" vertical="center" shrinkToFit="1"/>
    </xf>
    <xf numFmtId="41" fontId="72" fillId="37" borderId="34" xfId="6" applyFont="1" applyFill="1" applyBorder="1" applyAlignment="1">
      <alignment horizontal="right" vertical="center" shrinkToFit="1"/>
    </xf>
    <xf numFmtId="41" fontId="72" fillId="37" borderId="47" xfId="6" applyFont="1" applyFill="1" applyBorder="1" applyAlignment="1">
      <alignment horizontal="right" vertical="center" shrinkToFit="1"/>
    </xf>
    <xf numFmtId="195" fontId="72" fillId="37" borderId="30" xfId="0" applyNumberFormat="1" applyFont="1" applyFill="1" applyBorder="1" applyAlignment="1">
      <alignment horizontal="right" vertical="center"/>
    </xf>
    <xf numFmtId="41" fontId="72" fillId="37" borderId="52" xfId="6" applyFont="1" applyFill="1" applyBorder="1" applyAlignment="1">
      <alignment horizontal="right" vertical="center" shrinkToFit="1"/>
    </xf>
    <xf numFmtId="195" fontId="72" fillId="37" borderId="55" xfId="0" applyNumberFormat="1" applyFont="1" applyFill="1" applyBorder="1" applyAlignment="1">
      <alignment horizontal="right" vertical="center"/>
    </xf>
    <xf numFmtId="41" fontId="72" fillId="37" borderId="53" xfId="6" applyFont="1" applyFill="1" applyBorder="1" applyAlignment="1">
      <alignment horizontal="right" vertical="center" shrinkToFit="1"/>
    </xf>
    <xf numFmtId="195" fontId="72" fillId="37" borderId="54" xfId="0" applyNumberFormat="1" applyFont="1" applyFill="1" applyBorder="1" applyAlignment="1">
      <alignment horizontal="right" vertical="center"/>
    </xf>
    <xf numFmtId="41" fontId="72" fillId="37" borderId="54" xfId="6" applyFont="1" applyFill="1" applyBorder="1" applyAlignment="1">
      <alignment horizontal="right" vertical="center" shrinkToFit="1"/>
    </xf>
    <xf numFmtId="41" fontId="72" fillId="37" borderId="57" xfId="6" applyFont="1" applyFill="1" applyBorder="1" applyAlignment="1">
      <alignment horizontal="right" vertical="center" shrinkToFit="1"/>
    </xf>
    <xf numFmtId="41" fontId="72" fillId="37" borderId="55" xfId="6" applyFont="1" applyFill="1" applyBorder="1" applyAlignment="1">
      <alignment horizontal="right" vertical="center" shrinkToFit="1"/>
    </xf>
    <xf numFmtId="195" fontId="72" fillId="37" borderId="50" xfId="0" applyNumberFormat="1" applyFont="1" applyFill="1" applyBorder="1" applyAlignment="1">
      <alignment horizontal="right" vertical="center"/>
    </xf>
    <xf numFmtId="41" fontId="72" fillId="37" borderId="4" xfId="6" applyFont="1" applyFill="1" applyBorder="1" applyAlignment="1">
      <alignment horizontal="right" vertical="center" shrinkToFit="1"/>
    </xf>
    <xf numFmtId="195" fontId="72" fillId="37" borderId="23" xfId="0" applyNumberFormat="1" applyFont="1" applyFill="1" applyBorder="1" applyAlignment="1">
      <alignment horizontal="right" vertical="center"/>
    </xf>
    <xf numFmtId="41" fontId="72" fillId="37" borderId="24" xfId="6" applyFont="1" applyFill="1" applyBorder="1" applyAlignment="1">
      <alignment horizontal="right" vertical="center" shrinkToFit="1"/>
    </xf>
    <xf numFmtId="195" fontId="72" fillId="37" borderId="25" xfId="0" applyNumberFormat="1" applyFont="1" applyFill="1" applyBorder="1" applyAlignment="1">
      <alignment horizontal="right" vertical="center"/>
    </xf>
    <xf numFmtId="41" fontId="72" fillId="37" borderId="25" xfId="6" applyFont="1" applyFill="1" applyBorder="1" applyAlignment="1">
      <alignment horizontal="right" vertical="center" shrinkToFit="1"/>
    </xf>
    <xf numFmtId="41" fontId="72" fillId="37" borderId="0" xfId="6" applyFont="1" applyFill="1" applyBorder="1" applyAlignment="1">
      <alignment horizontal="right" vertical="center" shrinkToFit="1"/>
    </xf>
    <xf numFmtId="41" fontId="72" fillId="37" borderId="23" xfId="6" applyFont="1" applyFill="1" applyBorder="1" applyAlignment="1">
      <alignment horizontal="right" vertical="center" shrinkToFit="1"/>
    </xf>
    <xf numFmtId="195" fontId="72" fillId="37" borderId="9" xfId="0" applyNumberFormat="1" applyFont="1" applyFill="1" applyBorder="1" applyAlignment="1">
      <alignment horizontal="right" vertical="center"/>
    </xf>
    <xf numFmtId="41" fontId="72" fillId="37" borderId="11" xfId="6" applyFont="1" applyFill="1" applyBorder="1" applyAlignment="1">
      <alignment horizontal="right" vertical="center" shrinkToFit="1"/>
    </xf>
    <xf numFmtId="195" fontId="72" fillId="37" borderId="27" xfId="0" applyNumberFormat="1" applyFont="1" applyFill="1" applyBorder="1" applyAlignment="1">
      <alignment horizontal="right" vertical="center"/>
    </xf>
    <xf numFmtId="41" fontId="72" fillId="37" borderId="13" xfId="6" applyFont="1" applyFill="1" applyBorder="1" applyAlignment="1">
      <alignment horizontal="right" vertical="center" shrinkToFit="1"/>
    </xf>
    <xf numFmtId="195" fontId="72" fillId="37" borderId="17" xfId="0" applyNumberFormat="1" applyFont="1" applyFill="1" applyBorder="1" applyAlignment="1">
      <alignment horizontal="right" vertical="center"/>
    </xf>
    <xf numFmtId="41" fontId="72" fillId="37" borderId="17" xfId="6" applyFont="1" applyFill="1" applyBorder="1" applyAlignment="1">
      <alignment horizontal="right" vertical="center" shrinkToFit="1"/>
    </xf>
    <xf numFmtId="41" fontId="72" fillId="37" borderId="10" xfId="6" applyFont="1" applyFill="1" applyBorder="1" applyAlignment="1">
      <alignment horizontal="right" vertical="center" shrinkToFit="1"/>
    </xf>
    <xf numFmtId="41" fontId="72" fillId="37" borderId="27" xfId="6" applyFont="1" applyFill="1" applyBorder="1" applyAlignment="1">
      <alignment horizontal="right" vertical="center" shrinkToFit="1"/>
    </xf>
    <xf numFmtId="195" fontId="72" fillId="37" borderId="28" xfId="0" applyNumberFormat="1" applyFont="1" applyFill="1" applyBorder="1" applyAlignment="1">
      <alignment horizontal="right" vertical="center"/>
    </xf>
    <xf numFmtId="41" fontId="47" fillId="2" borderId="20" xfId="6" applyFont="1" applyFill="1" applyBorder="1" applyAlignment="1">
      <alignment horizontal="center" vertical="center"/>
    </xf>
    <xf numFmtId="41" fontId="47" fillId="2" borderId="21" xfId="6" applyFont="1" applyFill="1" applyBorder="1" applyAlignment="1">
      <alignment horizontal="right" vertical="center"/>
    </xf>
    <xf numFmtId="41" fontId="47" fillId="2" borderId="1" xfId="6" applyFont="1" applyFill="1" applyBorder="1" applyAlignment="1">
      <alignment horizontal="right" vertical="center"/>
    </xf>
    <xf numFmtId="41" fontId="47" fillId="2" borderId="5" xfId="6" applyFont="1" applyFill="1" applyBorder="1" applyAlignment="1">
      <alignment horizontal="right" vertical="center"/>
    </xf>
    <xf numFmtId="41" fontId="47" fillId="2" borderId="6" xfId="6" applyFont="1" applyFill="1" applyBorder="1" applyAlignment="1">
      <alignment horizontal="right" vertical="center"/>
    </xf>
    <xf numFmtId="41" fontId="47" fillId="2" borderId="19" xfId="6" applyFont="1" applyFill="1" applyBorder="1" applyAlignment="1">
      <alignment horizontal="right" vertical="center"/>
    </xf>
    <xf numFmtId="41" fontId="47" fillId="2" borderId="5" xfId="6" applyFont="1" applyFill="1" applyBorder="1" applyAlignment="1">
      <alignment horizontal="center" vertical="center"/>
    </xf>
    <xf numFmtId="41" fontId="47" fillId="2" borderId="20" xfId="6" applyFont="1" applyFill="1" applyBorder="1" applyAlignment="1">
      <alignment horizontal="right" vertical="center"/>
    </xf>
    <xf numFmtId="41" fontId="47" fillId="2" borderId="90" xfId="6" applyFont="1" applyFill="1" applyBorder="1" applyAlignment="1">
      <alignment horizontal="center" vertical="center"/>
    </xf>
    <xf numFmtId="41" fontId="47" fillId="2" borderId="158" xfId="6" applyFont="1" applyFill="1" applyBorder="1" applyAlignment="1">
      <alignment horizontal="right" vertical="center"/>
    </xf>
    <xf numFmtId="41" fontId="47" fillId="2" borderId="94" xfId="6" applyFont="1" applyFill="1" applyBorder="1" applyAlignment="1">
      <alignment horizontal="right" vertical="center"/>
    </xf>
    <xf numFmtId="41" fontId="47" fillId="2" borderId="92" xfId="6" applyFont="1" applyFill="1" applyBorder="1" applyAlignment="1">
      <alignment horizontal="right" vertical="center"/>
    </xf>
    <xf numFmtId="41" fontId="47" fillId="2" borderId="154" xfId="6" applyFont="1" applyFill="1" applyBorder="1" applyAlignment="1">
      <alignment horizontal="right" vertical="center"/>
    </xf>
    <xf numFmtId="41" fontId="47" fillId="2" borderId="156" xfId="6" applyFont="1" applyFill="1" applyBorder="1" applyAlignment="1">
      <alignment horizontal="right" vertical="center"/>
    </xf>
    <xf numFmtId="41" fontId="47" fillId="2" borderId="92" xfId="6" applyFont="1" applyFill="1" applyBorder="1" applyAlignment="1">
      <alignment horizontal="center" vertical="center"/>
    </xf>
    <xf numFmtId="41" fontId="47" fillId="2" borderId="90" xfId="6" applyFont="1" applyFill="1" applyBorder="1" applyAlignment="1">
      <alignment horizontal="right" vertical="center"/>
    </xf>
    <xf numFmtId="41" fontId="47" fillId="2" borderId="33" xfId="6" applyFont="1" applyFill="1" applyBorder="1" applyAlignment="1">
      <alignment horizontal="center" vertical="center"/>
    </xf>
    <xf numFmtId="41" fontId="47" fillId="2" borderId="29" xfId="6" applyFont="1" applyFill="1" applyBorder="1" applyAlignment="1">
      <alignment horizontal="right" vertical="center"/>
    </xf>
    <xf numFmtId="41" fontId="47" fillId="2" borderId="34" xfId="6" applyFont="1" applyFill="1" applyBorder="1" applyAlignment="1">
      <alignment horizontal="right" vertical="center"/>
    </xf>
    <xf numFmtId="41" fontId="47" fillId="2" borderId="31" xfId="6" applyFont="1" applyFill="1" applyBorder="1" applyAlignment="1">
      <alignment horizontal="right" vertical="center"/>
    </xf>
    <xf numFmtId="41" fontId="47" fillId="2" borderId="30" xfId="6" applyFont="1" applyFill="1" applyBorder="1" applyAlignment="1">
      <alignment horizontal="right" vertical="center"/>
    </xf>
    <xf numFmtId="41" fontId="47" fillId="2" borderId="47" xfId="6" applyFont="1" applyFill="1" applyBorder="1" applyAlignment="1">
      <alignment horizontal="right" vertical="center"/>
    </xf>
    <xf numFmtId="41" fontId="47" fillId="2" borderId="31" xfId="6" applyFont="1" applyFill="1" applyBorder="1" applyAlignment="1">
      <alignment horizontal="center" vertical="center"/>
    </xf>
    <xf numFmtId="41" fontId="47" fillId="2" borderId="33" xfId="6" applyFont="1" applyFill="1" applyBorder="1" applyAlignment="1">
      <alignment horizontal="right" vertical="center"/>
    </xf>
    <xf numFmtId="41" fontId="47" fillId="2" borderId="53" xfId="6" applyFont="1" applyFill="1" applyBorder="1" applyAlignment="1">
      <alignment horizontal="center" vertical="center"/>
    </xf>
    <xf numFmtId="41" fontId="47" fillId="2" borderId="54" xfId="6" applyFont="1" applyFill="1" applyBorder="1" applyAlignment="1">
      <alignment horizontal="right" vertical="center"/>
    </xf>
    <xf numFmtId="41" fontId="47" fillId="2" borderId="57" xfId="6" applyFont="1" applyFill="1" applyBorder="1" applyAlignment="1">
      <alignment horizontal="right" vertical="center"/>
    </xf>
    <xf numFmtId="41" fontId="47" fillId="2" borderId="49" xfId="6" applyFont="1" applyFill="1" applyBorder="1" applyAlignment="1">
      <alignment horizontal="right" vertical="center"/>
    </xf>
    <xf numFmtId="41" fontId="47" fillId="2" borderId="50" xfId="6" applyFont="1" applyFill="1" applyBorder="1" applyAlignment="1">
      <alignment horizontal="right" vertical="center"/>
    </xf>
    <xf numFmtId="41" fontId="47" fillId="2" borderId="55" xfId="6" applyFont="1" applyFill="1" applyBorder="1" applyAlignment="1">
      <alignment horizontal="right" vertical="center"/>
    </xf>
    <xf numFmtId="41" fontId="47" fillId="2" borderId="49" xfId="6" applyFont="1" applyFill="1" applyBorder="1" applyAlignment="1">
      <alignment horizontal="center" vertical="center"/>
    </xf>
    <xf numFmtId="41" fontId="47" fillId="2" borderId="53" xfId="6" applyFont="1" applyFill="1" applyBorder="1" applyAlignment="1">
      <alignment horizontal="right" vertical="center"/>
    </xf>
    <xf numFmtId="41" fontId="47" fillId="2" borderId="24" xfId="6" applyFont="1" applyFill="1" applyBorder="1" applyAlignment="1">
      <alignment horizontal="center" vertical="center"/>
    </xf>
    <xf numFmtId="41" fontId="47" fillId="2" borderId="25" xfId="6" applyFont="1" applyFill="1" applyBorder="1" applyAlignment="1">
      <alignment horizontal="right" vertical="center"/>
    </xf>
    <xf numFmtId="41" fontId="47" fillId="2" borderId="0" xfId="6" applyFont="1" applyFill="1" applyBorder="1" applyAlignment="1">
      <alignment horizontal="right" vertical="center"/>
    </xf>
    <xf numFmtId="41" fontId="47" fillId="2" borderId="8" xfId="6" applyFont="1" applyFill="1" applyBorder="1" applyAlignment="1">
      <alignment horizontal="right" vertical="center"/>
    </xf>
    <xf numFmtId="41" fontId="47" fillId="2" borderId="9" xfId="6" applyFont="1" applyFill="1" applyBorder="1" applyAlignment="1">
      <alignment horizontal="right" vertical="center"/>
    </xf>
    <xf numFmtId="41" fontId="47" fillId="2" borderId="23" xfId="6" applyFont="1" applyFill="1" applyBorder="1" applyAlignment="1">
      <alignment horizontal="right" vertical="center"/>
    </xf>
    <xf numFmtId="41" fontId="47" fillId="2" borderId="8" xfId="6" applyFont="1" applyFill="1" applyBorder="1" applyAlignment="1">
      <alignment horizontal="center" vertical="center"/>
    </xf>
    <xf numFmtId="41" fontId="47" fillId="2" borderId="24" xfId="6" applyFont="1" applyFill="1" applyBorder="1" applyAlignment="1">
      <alignment horizontal="right" vertical="center"/>
    </xf>
    <xf numFmtId="41" fontId="47" fillId="2" borderId="13" xfId="6" applyFont="1" applyFill="1" applyBorder="1" applyAlignment="1">
      <alignment horizontal="center" vertical="center"/>
    </xf>
    <xf numFmtId="41" fontId="47" fillId="2" borderId="17" xfId="6" applyFont="1" applyFill="1" applyBorder="1" applyAlignment="1">
      <alignment horizontal="right" vertical="center"/>
    </xf>
    <xf numFmtId="41" fontId="47" fillId="2" borderId="10" xfId="6" applyFont="1" applyFill="1" applyBorder="1" applyAlignment="1">
      <alignment horizontal="right" vertical="center"/>
    </xf>
    <xf numFmtId="41" fontId="47" fillId="2" borderId="15" xfId="6" applyFont="1" applyFill="1" applyBorder="1" applyAlignment="1">
      <alignment horizontal="right" vertical="center"/>
    </xf>
    <xf numFmtId="41" fontId="47" fillId="2" borderId="28" xfId="6" applyFont="1" applyFill="1" applyBorder="1" applyAlignment="1">
      <alignment horizontal="right" vertical="center"/>
    </xf>
    <xf numFmtId="41" fontId="47" fillId="2" borderId="27" xfId="6" applyFont="1" applyFill="1" applyBorder="1" applyAlignment="1">
      <alignment horizontal="right" vertical="center"/>
    </xf>
    <xf numFmtId="41" fontId="47" fillId="2" borderId="15" xfId="6" applyFont="1" applyFill="1" applyBorder="1" applyAlignment="1">
      <alignment horizontal="center" vertical="center"/>
    </xf>
    <xf numFmtId="41" fontId="47" fillId="2" borderId="13" xfId="6" applyFont="1" applyFill="1" applyBorder="1" applyAlignment="1">
      <alignment horizontal="right" vertical="center"/>
    </xf>
    <xf numFmtId="178" fontId="47" fillId="2" borderId="3" xfId="0" applyNumberFormat="1" applyFont="1" applyFill="1" applyBorder="1" applyAlignment="1">
      <alignment horizontal="right" vertical="center"/>
    </xf>
    <xf numFmtId="41" fontId="47" fillId="2" borderId="9" xfId="6" applyFont="1" applyFill="1" applyBorder="1" applyAlignment="1">
      <alignment vertical="center"/>
    </xf>
    <xf numFmtId="41" fontId="47" fillId="2" borderId="28" xfId="6" applyFont="1" applyFill="1" applyBorder="1" applyAlignment="1">
      <alignment vertical="center"/>
    </xf>
    <xf numFmtId="41" fontId="47" fillId="0" borderId="49" xfId="6" applyFont="1" applyFill="1" applyBorder="1" applyAlignment="1">
      <alignment horizontal="right" vertical="center"/>
    </xf>
    <xf numFmtId="41" fontId="47" fillId="0" borderId="8" xfId="6" applyFont="1" applyFill="1" applyBorder="1" applyAlignment="1">
      <alignment horizontal="right" vertical="center"/>
    </xf>
    <xf numFmtId="41" fontId="47" fillId="2" borderId="88" xfId="6" applyFont="1" applyFill="1" applyBorder="1" applyAlignment="1">
      <alignment horizontal="right" vertical="center"/>
    </xf>
    <xf numFmtId="41" fontId="47" fillId="2" borderId="48" xfId="6" applyFont="1" applyFill="1" applyBorder="1" applyAlignment="1">
      <alignment horizontal="right" vertical="center"/>
    </xf>
    <xf numFmtId="41" fontId="47" fillId="2" borderId="52" xfId="6" applyFont="1" applyFill="1" applyBorder="1" applyAlignment="1">
      <alignment horizontal="right" vertical="center"/>
    </xf>
    <xf numFmtId="41" fontId="47" fillId="2" borderId="4" xfId="6" applyFont="1" applyFill="1" applyBorder="1" applyAlignment="1">
      <alignment horizontal="right" vertical="center"/>
    </xf>
    <xf numFmtId="41" fontId="47" fillId="2" borderId="11" xfId="6" applyFont="1" applyFill="1" applyBorder="1" applyAlignment="1">
      <alignment horizontal="right" vertical="center"/>
    </xf>
    <xf numFmtId="193" fontId="47" fillId="2" borderId="6" xfId="6" applyNumberFormat="1" applyFont="1" applyFill="1" applyBorder="1" applyAlignment="1">
      <alignment horizontal="right" vertical="center"/>
    </xf>
    <xf numFmtId="193" fontId="47" fillId="2" borderId="30" xfId="6" applyNumberFormat="1" applyFont="1" applyFill="1" applyBorder="1" applyAlignment="1">
      <alignment horizontal="right" vertical="center"/>
    </xf>
    <xf numFmtId="193" fontId="47" fillId="2" borderId="50" xfId="6" applyNumberFormat="1" applyFont="1" applyFill="1" applyBorder="1" applyAlignment="1">
      <alignment horizontal="right" vertical="center"/>
    </xf>
    <xf numFmtId="193" fontId="47" fillId="2" borderId="9" xfId="6" applyNumberFormat="1" applyFont="1" applyFill="1" applyBorder="1" applyAlignment="1">
      <alignment horizontal="right" vertical="center"/>
    </xf>
    <xf numFmtId="193" fontId="47" fillId="2" borderId="28" xfId="6" applyNumberFormat="1" applyFont="1" applyFill="1" applyBorder="1" applyAlignment="1">
      <alignment horizontal="right" vertical="center"/>
    </xf>
    <xf numFmtId="41" fontId="47" fillId="2" borderId="121" xfId="6" applyFont="1" applyFill="1" applyBorder="1" applyAlignment="1">
      <alignment horizontal="right" vertical="center"/>
    </xf>
    <xf numFmtId="41" fontId="47" fillId="2" borderId="3" xfId="6" applyFont="1" applyFill="1" applyBorder="1" applyAlignment="1">
      <alignment horizontal="right" vertical="center"/>
    </xf>
    <xf numFmtId="193" fontId="47" fillId="2" borderId="122" xfId="6" applyNumberFormat="1" applyFont="1" applyFill="1" applyBorder="1" applyAlignment="1">
      <alignment horizontal="right" vertical="center"/>
    </xf>
    <xf numFmtId="41" fontId="47" fillId="2" borderId="120" xfId="6" applyFont="1" applyFill="1" applyBorder="1" applyAlignment="1">
      <alignment horizontal="right" vertical="center"/>
    </xf>
    <xf numFmtId="41" fontId="47" fillId="2" borderId="66" xfId="6" applyFont="1" applyFill="1" applyBorder="1" applyAlignment="1">
      <alignment horizontal="right" vertical="center"/>
    </xf>
    <xf numFmtId="41" fontId="47" fillId="2" borderId="125" xfId="6" applyFont="1" applyFill="1" applyBorder="1" applyAlignment="1">
      <alignment horizontal="right" vertical="center"/>
    </xf>
    <xf numFmtId="193" fontId="47" fillId="2" borderId="23" xfId="6" applyNumberFormat="1" applyFont="1" applyFill="1" applyBorder="1" applyAlignment="1">
      <alignment horizontal="right" vertical="center"/>
    </xf>
    <xf numFmtId="41" fontId="47" fillId="2" borderId="69" xfId="6" applyFont="1" applyFill="1" applyBorder="1" applyAlignment="1">
      <alignment horizontal="right" vertical="center"/>
    </xf>
    <xf numFmtId="193" fontId="47" fillId="2" borderId="47" xfId="6" applyNumberFormat="1" applyFont="1" applyFill="1" applyBorder="1" applyAlignment="1">
      <alignment horizontal="right" vertical="center"/>
    </xf>
    <xf numFmtId="41" fontId="47" fillId="2" borderId="68" xfId="6" applyFont="1" applyFill="1" applyBorder="1" applyAlignment="1">
      <alignment horizontal="right" vertical="center"/>
    </xf>
    <xf numFmtId="193" fontId="47" fillId="2" borderId="27" xfId="6" applyNumberFormat="1" applyFont="1" applyFill="1" applyBorder="1" applyAlignment="1">
      <alignment horizontal="right" vertical="center"/>
    </xf>
    <xf numFmtId="41" fontId="47" fillId="0" borderId="66" xfId="6" applyFont="1" applyFill="1" applyBorder="1" applyAlignment="1">
      <alignment horizontal="right" vertical="center"/>
    </xf>
    <xf numFmtId="41" fontId="47" fillId="0" borderId="119" xfId="6" applyFont="1" applyFill="1" applyBorder="1" applyAlignment="1">
      <alignment horizontal="right" vertical="center"/>
    </xf>
    <xf numFmtId="41" fontId="47" fillId="0" borderId="46" xfId="6" applyFont="1" applyFill="1" applyBorder="1" applyAlignment="1">
      <alignment horizontal="right" vertical="center"/>
    </xf>
    <xf numFmtId="41" fontId="47" fillId="0" borderId="3" xfId="6" applyFont="1" applyFill="1" applyBorder="1" applyAlignment="1">
      <alignment horizontal="right" vertical="center"/>
    </xf>
    <xf numFmtId="41" fontId="47" fillId="0" borderId="125" xfId="6" applyFont="1" applyFill="1" applyBorder="1" applyAlignment="1">
      <alignment horizontal="right" vertical="center"/>
    </xf>
    <xf numFmtId="41" fontId="47" fillId="0" borderId="90" xfId="6" applyFont="1" applyFill="1" applyBorder="1" applyAlignment="1">
      <alignment horizontal="right" vertical="center"/>
    </xf>
    <xf numFmtId="41" fontId="47" fillId="0" borderId="92" xfId="6" applyFont="1" applyFill="1" applyBorder="1" applyAlignment="1">
      <alignment horizontal="right" vertical="center"/>
    </xf>
    <xf numFmtId="41" fontId="47" fillId="0" borderId="154" xfId="6" applyFont="1" applyFill="1" applyBorder="1" applyAlignment="1">
      <alignment horizontal="right" vertical="center"/>
    </xf>
    <xf numFmtId="41" fontId="47" fillId="0" borderId="69" xfId="6" applyFont="1" applyFill="1" applyBorder="1" applyAlignment="1">
      <alignment horizontal="right" vertical="center"/>
    </xf>
    <xf numFmtId="41" fontId="47" fillId="0" borderId="33" xfId="6" applyFont="1" applyFill="1" applyBorder="1" applyAlignment="1">
      <alignment horizontal="right" vertical="center"/>
    </xf>
    <xf numFmtId="41" fontId="47" fillId="0" borderId="31" xfId="6" applyFont="1" applyFill="1" applyBorder="1" applyAlignment="1">
      <alignment horizontal="right" vertical="center"/>
    </xf>
    <xf numFmtId="41" fontId="47" fillId="0" borderId="30" xfId="6" applyFont="1" applyFill="1" applyBorder="1" applyAlignment="1">
      <alignment horizontal="right" vertical="center"/>
    </xf>
    <xf numFmtId="41" fontId="47" fillId="0" borderId="68" xfId="6" applyFont="1" applyFill="1" applyBorder="1" applyAlignment="1">
      <alignment horizontal="right" vertical="center"/>
    </xf>
    <xf numFmtId="41" fontId="47" fillId="0" borderId="13" xfId="6" applyFont="1" applyFill="1" applyBorder="1" applyAlignment="1">
      <alignment horizontal="right" vertical="center"/>
    </xf>
    <xf numFmtId="41" fontId="47" fillId="0" borderId="15" xfId="6" applyFont="1" applyFill="1" applyBorder="1" applyAlignment="1">
      <alignment horizontal="right" vertical="center"/>
    </xf>
    <xf numFmtId="41" fontId="47" fillId="0" borderId="28" xfId="6" applyFont="1" applyFill="1" applyBorder="1" applyAlignment="1">
      <alignment horizontal="right" vertical="center"/>
    </xf>
    <xf numFmtId="41" fontId="39" fillId="2" borderId="0" xfId="0" applyNumberFormat="1" applyFont="1" applyFill="1">
      <alignment vertical="center"/>
    </xf>
    <xf numFmtId="196" fontId="39" fillId="2" borderId="0" xfId="0" applyNumberFormat="1" applyFont="1" applyFill="1">
      <alignment vertical="center"/>
    </xf>
    <xf numFmtId="0" fontId="45" fillId="3" borderId="6" xfId="0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0" fontId="45" fillId="2" borderId="22" xfId="0" applyFont="1" applyFill="1" applyBorder="1" applyAlignment="1">
      <alignment horizontal="center" vertical="center"/>
    </xf>
    <xf numFmtId="0" fontId="45" fillId="2" borderId="26" xfId="0" applyFont="1" applyFill="1" applyBorder="1" applyAlignment="1">
      <alignment horizontal="center" vertical="center"/>
    </xf>
    <xf numFmtId="0" fontId="45" fillId="3" borderId="6" xfId="0" applyFont="1" applyFill="1" applyBorder="1" applyAlignment="1">
      <alignment horizontal="center" vertical="center" wrapText="1"/>
    </xf>
    <xf numFmtId="0" fontId="45" fillId="3" borderId="17" xfId="0" applyFont="1" applyFill="1" applyBorder="1" applyAlignment="1">
      <alignment horizontal="center" vertical="center" wrapText="1"/>
    </xf>
    <xf numFmtId="0" fontId="45" fillId="3" borderId="66" xfId="0" applyFont="1" applyFill="1" applyBorder="1" applyAlignment="1">
      <alignment horizontal="center" vertical="center"/>
    </xf>
    <xf numFmtId="0" fontId="54" fillId="3" borderId="0" xfId="0" applyFont="1" applyFill="1" applyBorder="1" applyAlignment="1">
      <alignment horizontal="center" vertical="center"/>
    </xf>
    <xf numFmtId="0" fontId="54" fillId="3" borderId="1" xfId="0" applyFont="1" applyFill="1" applyBorder="1" applyAlignment="1">
      <alignment horizontal="center" vertical="center"/>
    </xf>
    <xf numFmtId="0" fontId="45" fillId="3" borderId="20" xfId="0" applyFont="1" applyFill="1" applyBorder="1" applyAlignment="1">
      <alignment horizontal="center" vertical="center" wrapText="1"/>
    </xf>
    <xf numFmtId="41" fontId="39" fillId="2" borderId="0" xfId="6" applyFont="1" applyFill="1">
      <alignment vertical="center"/>
    </xf>
    <xf numFmtId="41" fontId="47" fillId="2" borderId="46" xfId="6" applyFont="1" applyFill="1" applyBorder="1" applyAlignment="1">
      <alignment horizontal="right" vertical="center"/>
    </xf>
    <xf numFmtId="41" fontId="47" fillId="2" borderId="0" xfId="4" applyNumberFormat="1" applyFont="1" applyFill="1">
      <alignment vertical="center"/>
    </xf>
    <xf numFmtId="179" fontId="47" fillId="2" borderId="0" xfId="4" applyNumberFormat="1" applyFont="1" applyFill="1">
      <alignment vertical="center"/>
    </xf>
    <xf numFmtId="178" fontId="47" fillId="2" borderId="88" xfId="0" applyNumberFormat="1" applyFont="1" applyFill="1" applyBorder="1" applyAlignment="1">
      <alignment horizontal="right" vertical="center"/>
    </xf>
    <xf numFmtId="179" fontId="47" fillId="2" borderId="156" xfId="0" applyNumberFormat="1" applyFont="1" applyFill="1" applyBorder="1" applyAlignment="1">
      <alignment horizontal="right" vertical="center"/>
    </xf>
    <xf numFmtId="179" fontId="47" fillId="2" borderId="154" xfId="0" applyNumberFormat="1" applyFont="1" applyFill="1" applyBorder="1" applyAlignment="1">
      <alignment horizontal="right" vertical="center"/>
    </xf>
    <xf numFmtId="178" fontId="47" fillId="2" borderId="154" xfId="0" applyNumberFormat="1" applyFont="1" applyFill="1" applyBorder="1" applyAlignment="1">
      <alignment horizontal="right" vertical="center"/>
    </xf>
    <xf numFmtId="178" fontId="47" fillId="2" borderId="4" xfId="0" applyNumberFormat="1" applyFont="1" applyFill="1" applyBorder="1" applyAlignment="1">
      <alignment horizontal="right" vertical="center"/>
    </xf>
    <xf numFmtId="179" fontId="47" fillId="2" borderId="23" xfId="0" applyNumberFormat="1" applyFont="1" applyFill="1" applyBorder="1" applyAlignment="1">
      <alignment horizontal="right" vertical="center"/>
    </xf>
    <xf numFmtId="179" fontId="47" fillId="2" borderId="9" xfId="0" applyNumberFormat="1" applyFont="1" applyFill="1" applyBorder="1" applyAlignment="1">
      <alignment horizontal="right" vertical="center"/>
    </xf>
    <xf numFmtId="178" fontId="47" fillId="2" borderId="9" xfId="0" applyNumberFormat="1" applyFont="1" applyFill="1" applyBorder="1" applyAlignment="1">
      <alignment horizontal="right" vertical="center"/>
    </xf>
    <xf numFmtId="178" fontId="47" fillId="2" borderId="11" xfId="0" applyNumberFormat="1" applyFont="1" applyFill="1" applyBorder="1" applyAlignment="1">
      <alignment horizontal="right" vertical="center"/>
    </xf>
    <xf numFmtId="179" fontId="47" fillId="2" borderId="27" xfId="0" applyNumberFormat="1" applyFont="1" applyFill="1" applyBorder="1" applyAlignment="1">
      <alignment horizontal="right" vertical="center"/>
    </xf>
    <xf numFmtId="179" fontId="47" fillId="2" borderId="28" xfId="0" applyNumberFormat="1" applyFont="1" applyFill="1" applyBorder="1" applyAlignment="1">
      <alignment horizontal="right" vertical="center"/>
    </xf>
    <xf numFmtId="178" fontId="47" fillId="2" borderId="28" xfId="0" applyNumberFormat="1" applyFont="1" applyFill="1" applyBorder="1" applyAlignment="1">
      <alignment horizontal="right" vertical="center"/>
    </xf>
    <xf numFmtId="193" fontId="47" fillId="2" borderId="156" xfId="6" applyNumberFormat="1" applyFont="1" applyFill="1" applyBorder="1" applyAlignment="1">
      <alignment horizontal="right" vertical="center"/>
    </xf>
    <xf numFmtId="41" fontId="47" fillId="2" borderId="67" xfId="6" applyFont="1" applyFill="1" applyBorder="1" applyAlignment="1">
      <alignment horizontal="center" vertical="center"/>
    </xf>
    <xf numFmtId="41" fontId="47" fillId="2" borderId="4" xfId="6" applyFont="1" applyFill="1" applyBorder="1" applyAlignment="1">
      <alignment vertical="center"/>
    </xf>
    <xf numFmtId="179" fontId="47" fillId="2" borderId="23" xfId="6" applyNumberFormat="1" applyFont="1" applyFill="1" applyBorder="1" applyAlignment="1">
      <alignment vertical="center"/>
    </xf>
    <xf numFmtId="179" fontId="47" fillId="2" borderId="9" xfId="6" applyNumberFormat="1" applyFont="1" applyFill="1" applyBorder="1" applyAlignment="1">
      <alignment vertical="center"/>
    </xf>
    <xf numFmtId="179" fontId="47" fillId="2" borderId="4" xfId="6" applyNumberFormat="1" applyFont="1" applyFill="1" applyBorder="1" applyAlignment="1">
      <alignment vertical="center"/>
    </xf>
    <xf numFmtId="41" fontId="47" fillId="2" borderId="65" xfId="0" applyNumberFormat="1" applyFont="1" applyFill="1" applyBorder="1" applyAlignment="1">
      <alignment horizontal="center" vertical="center"/>
    </xf>
    <xf numFmtId="179" fontId="47" fillId="2" borderId="88" xfId="0" applyNumberFormat="1" applyFont="1" applyFill="1" applyBorder="1" applyAlignment="1">
      <alignment horizontal="right" vertical="center"/>
    </xf>
    <xf numFmtId="41" fontId="47" fillId="2" borderId="69" xfId="6" applyFont="1" applyFill="1" applyBorder="1" applyAlignment="1">
      <alignment horizontal="center" vertical="center"/>
    </xf>
    <xf numFmtId="178" fontId="47" fillId="2" borderId="48" xfId="0" applyNumberFormat="1" applyFont="1" applyFill="1" applyBorder="1" applyAlignment="1">
      <alignment horizontal="right" vertical="center"/>
    </xf>
    <xf numFmtId="179" fontId="47" fillId="2" borderId="47" xfId="0" applyNumberFormat="1" applyFont="1" applyFill="1" applyBorder="1" applyAlignment="1">
      <alignment horizontal="right" vertical="center"/>
    </xf>
    <xf numFmtId="179" fontId="47" fillId="2" borderId="30" xfId="0" applyNumberFormat="1" applyFont="1" applyFill="1" applyBorder="1" applyAlignment="1">
      <alignment horizontal="right" vertical="center"/>
    </xf>
    <xf numFmtId="178" fontId="47" fillId="2" borderId="30" xfId="0" applyNumberFormat="1" applyFont="1" applyFill="1" applyBorder="1" applyAlignment="1">
      <alignment horizontal="right" vertical="center"/>
    </xf>
    <xf numFmtId="179" fontId="47" fillId="2" borderId="48" xfId="0" applyNumberFormat="1" applyFont="1" applyFill="1" applyBorder="1" applyAlignment="1">
      <alignment horizontal="right" vertical="center"/>
    </xf>
    <xf numFmtId="179" fontId="47" fillId="2" borderId="4" xfId="0" applyNumberFormat="1" applyFont="1" applyFill="1" applyBorder="1" applyAlignment="1">
      <alignment horizontal="right" vertical="center"/>
    </xf>
    <xf numFmtId="178" fontId="59" fillId="2" borderId="4" xfId="0" applyNumberFormat="1" applyFont="1" applyFill="1" applyBorder="1" applyAlignment="1">
      <alignment horizontal="right" vertical="center"/>
    </xf>
    <xf numFmtId="179" fontId="47" fillId="0" borderId="100" xfId="0" applyNumberFormat="1" applyFont="1" applyFill="1" applyBorder="1" applyAlignment="1">
      <alignment horizontal="right" vertical="center"/>
    </xf>
    <xf numFmtId="41" fontId="59" fillId="0" borderId="24" xfId="6" applyFont="1" applyFill="1" applyBorder="1" applyAlignment="1">
      <alignment horizontal="center" vertical="center"/>
    </xf>
    <xf numFmtId="179" fontId="59" fillId="0" borderId="22" xfId="0" applyNumberFormat="1" applyFont="1" applyFill="1" applyBorder="1" applyAlignment="1">
      <alignment horizontal="right" vertical="center"/>
    </xf>
    <xf numFmtId="179" fontId="47" fillId="0" borderId="4" xfId="0" applyNumberFormat="1" applyFont="1" applyFill="1" applyBorder="1" applyAlignment="1">
      <alignment horizontal="right" vertical="center"/>
    </xf>
    <xf numFmtId="41" fontId="59" fillId="0" borderId="67" xfId="6" applyFont="1" applyFill="1" applyBorder="1" applyAlignment="1">
      <alignment horizontal="center" vertical="center"/>
    </xf>
    <xf numFmtId="178" fontId="47" fillId="2" borderId="24" xfId="0" applyNumberFormat="1" applyFont="1" applyFill="1" applyBorder="1" applyAlignment="1">
      <alignment horizontal="right" vertical="center"/>
    </xf>
    <xf numFmtId="178" fontId="47" fillId="2" borderId="13" xfId="0" applyNumberFormat="1" applyFont="1" applyFill="1" applyBorder="1" applyAlignment="1">
      <alignment horizontal="right" vertical="center"/>
    </xf>
    <xf numFmtId="179" fontId="47" fillId="0" borderId="28" xfId="0" applyNumberFormat="1" applyFont="1" applyFill="1" applyBorder="1" applyAlignment="1">
      <alignment horizontal="right" vertical="center"/>
    </xf>
    <xf numFmtId="178" fontId="47" fillId="0" borderId="28" xfId="0" applyNumberFormat="1" applyFont="1" applyFill="1" applyBorder="1" applyAlignment="1">
      <alignment horizontal="right" vertical="center"/>
    </xf>
    <xf numFmtId="178" fontId="47" fillId="2" borderId="66" xfId="0" applyNumberFormat="1" applyFont="1" applyFill="1" applyBorder="1" applyAlignment="1">
      <alignment horizontal="right" vertical="center"/>
    </xf>
    <xf numFmtId="179" fontId="47" fillId="2" borderId="122" xfId="0" applyNumberFormat="1" applyFont="1" applyFill="1" applyBorder="1" applyAlignment="1">
      <alignment horizontal="right" vertical="center"/>
    </xf>
    <xf numFmtId="178" fontId="47" fillId="2" borderId="119" xfId="0" applyNumberFormat="1" applyFont="1" applyFill="1" applyBorder="1" applyAlignment="1">
      <alignment horizontal="right" vertical="center"/>
    </xf>
    <xf numFmtId="179" fontId="47" fillId="2" borderId="120" xfId="0" applyNumberFormat="1" applyFont="1" applyFill="1" applyBorder="1" applyAlignment="1">
      <alignment horizontal="right" vertical="center"/>
    </xf>
    <xf numFmtId="178" fontId="47" fillId="2" borderId="120" xfId="0" applyNumberFormat="1" applyFont="1" applyFill="1" applyBorder="1" applyAlignment="1">
      <alignment horizontal="right" vertical="center"/>
    </xf>
    <xf numFmtId="179" fontId="47" fillId="2" borderId="118" xfId="0" applyNumberFormat="1" applyFont="1" applyFill="1" applyBorder="1" applyAlignment="1">
      <alignment horizontal="right" vertical="center"/>
    </xf>
    <xf numFmtId="178" fontId="47" fillId="2" borderId="52" xfId="0" applyNumberFormat="1" applyFont="1" applyFill="1" applyBorder="1" applyAlignment="1">
      <alignment horizontal="right" vertical="center"/>
    </xf>
    <xf numFmtId="179" fontId="47" fillId="2" borderId="55" xfId="0" applyNumberFormat="1" applyFont="1" applyFill="1" applyBorder="1" applyAlignment="1">
      <alignment horizontal="right" vertical="center"/>
    </xf>
    <xf numFmtId="178" fontId="47" fillId="2" borderId="53" xfId="0" applyNumberFormat="1" applyFont="1" applyFill="1" applyBorder="1" applyAlignment="1">
      <alignment horizontal="right" vertical="center"/>
    </xf>
    <xf numFmtId="179" fontId="47" fillId="2" borderId="54" xfId="0" applyNumberFormat="1" applyFont="1" applyFill="1" applyBorder="1" applyAlignment="1">
      <alignment horizontal="right" vertical="center"/>
    </xf>
    <xf numFmtId="178" fontId="47" fillId="2" borderId="54" xfId="0" applyNumberFormat="1" applyFont="1" applyFill="1" applyBorder="1" applyAlignment="1">
      <alignment horizontal="right" vertical="center"/>
    </xf>
    <xf numFmtId="179" fontId="47" fillId="2" borderId="50" xfId="0" applyNumberFormat="1" applyFont="1" applyFill="1" applyBorder="1" applyAlignment="1">
      <alignment horizontal="right" vertical="center"/>
    </xf>
    <xf numFmtId="178" fontId="47" fillId="2" borderId="33" xfId="0" applyNumberFormat="1" applyFont="1" applyFill="1" applyBorder="1" applyAlignment="1">
      <alignment horizontal="right" vertical="center"/>
    </xf>
    <xf numFmtId="179" fontId="47" fillId="2" borderId="29" xfId="0" applyNumberFormat="1" applyFont="1" applyFill="1" applyBorder="1" applyAlignment="1">
      <alignment horizontal="right" vertical="center"/>
    </xf>
    <xf numFmtId="178" fontId="47" fillId="2" borderId="29" xfId="0" applyNumberFormat="1" applyFont="1" applyFill="1" applyBorder="1" applyAlignment="1">
      <alignment horizontal="right" vertical="center"/>
    </xf>
    <xf numFmtId="179" fontId="47" fillId="0" borderId="137" xfId="0" applyNumberFormat="1" applyFont="1" applyFill="1" applyBorder="1" applyAlignment="1">
      <alignment horizontal="right" vertical="center"/>
    </xf>
    <xf numFmtId="178" fontId="47" fillId="2" borderId="25" xfId="0" applyNumberFormat="1" applyFont="1" applyFill="1" applyBorder="1" applyAlignment="1">
      <alignment horizontal="right" vertical="center"/>
    </xf>
    <xf numFmtId="179" fontId="47" fillId="2" borderId="25" xfId="0" applyNumberFormat="1" applyFont="1" applyFill="1" applyBorder="1" applyAlignment="1">
      <alignment horizontal="right" vertical="center"/>
    </xf>
    <xf numFmtId="179" fontId="47" fillId="0" borderId="102" xfId="0" applyNumberFormat="1" applyFont="1" applyFill="1" applyBorder="1" applyAlignment="1">
      <alignment horizontal="right" vertical="center"/>
    </xf>
    <xf numFmtId="179" fontId="47" fillId="0" borderId="138" xfId="0" applyNumberFormat="1" applyFont="1" applyFill="1" applyBorder="1" applyAlignment="1">
      <alignment horizontal="right" vertical="center"/>
    </xf>
    <xf numFmtId="178" fontId="47" fillId="2" borderId="17" xfId="0" applyNumberFormat="1" applyFont="1" applyFill="1" applyBorder="1" applyAlignment="1">
      <alignment horizontal="right" vertical="center"/>
    </xf>
    <xf numFmtId="179" fontId="47" fillId="2" borderId="17" xfId="0" applyNumberFormat="1" applyFont="1" applyFill="1" applyBorder="1" applyAlignment="1">
      <alignment horizontal="right" vertical="center"/>
    </xf>
    <xf numFmtId="178" fontId="59" fillId="2" borderId="17" xfId="0" applyNumberFormat="1" applyFont="1" applyFill="1" applyBorder="1" applyAlignment="1">
      <alignment horizontal="right" vertical="center"/>
    </xf>
    <xf numFmtId="179" fontId="59" fillId="2" borderId="28" xfId="0" applyNumberFormat="1" applyFont="1" applyFill="1" applyBorder="1" applyAlignment="1">
      <alignment horizontal="right" vertical="center"/>
    </xf>
    <xf numFmtId="178" fontId="47" fillId="2" borderId="2" xfId="0" applyNumberFormat="1" applyFont="1" applyFill="1" applyBorder="1" applyAlignment="1">
      <alignment horizontal="right" vertical="center"/>
    </xf>
    <xf numFmtId="178" fontId="47" fillId="2" borderId="20" xfId="0" applyNumberFormat="1" applyFont="1" applyFill="1" applyBorder="1" applyAlignment="1">
      <alignment horizontal="right" vertical="center"/>
    </xf>
    <xf numFmtId="178" fontId="47" fillId="2" borderId="21" xfId="0" applyNumberFormat="1" applyFont="1" applyFill="1" applyBorder="1" applyAlignment="1">
      <alignment horizontal="right" vertical="center"/>
    </xf>
    <xf numFmtId="178" fontId="47" fillId="2" borderId="5" xfId="0" applyNumberFormat="1" applyFont="1" applyFill="1" applyBorder="1" applyAlignment="1">
      <alignment horizontal="right" vertical="center"/>
    </xf>
    <xf numFmtId="178" fontId="47" fillId="2" borderId="6" xfId="0" applyNumberFormat="1" applyFont="1" applyFill="1" applyBorder="1" applyAlignment="1">
      <alignment horizontal="right" vertical="center"/>
    </xf>
    <xf numFmtId="178" fontId="47" fillId="2" borderId="8" xfId="0" applyNumberFormat="1" applyFont="1" applyFill="1" applyBorder="1" applyAlignment="1">
      <alignment horizontal="right" vertical="center"/>
    </xf>
    <xf numFmtId="178" fontId="47" fillId="2" borderId="15" xfId="0" applyNumberFormat="1" applyFont="1" applyFill="1" applyBorder="1" applyAlignment="1">
      <alignment horizontal="right" vertical="center"/>
    </xf>
    <xf numFmtId="178" fontId="47" fillId="2" borderId="0" xfId="0" applyNumberFormat="1" applyFont="1" applyFill="1" applyBorder="1" applyAlignment="1">
      <alignment horizontal="center" vertical="center"/>
    </xf>
    <xf numFmtId="178" fontId="47" fillId="2" borderId="25" xfId="0" applyNumberFormat="1" applyFont="1" applyFill="1" applyBorder="1" applyAlignment="1">
      <alignment horizontal="center" vertical="center"/>
    </xf>
    <xf numFmtId="179" fontId="47" fillId="2" borderId="0" xfId="0" applyNumberFormat="1" applyFont="1" applyFill="1" applyBorder="1" applyAlignment="1">
      <alignment horizontal="center" vertical="center"/>
    </xf>
    <xf numFmtId="41" fontId="47" fillId="2" borderId="2" xfId="6" applyFont="1" applyFill="1" applyBorder="1" applyAlignment="1">
      <alignment horizontal="right" vertical="center"/>
    </xf>
    <xf numFmtId="178" fontId="47" fillId="0" borderId="66" xfId="0" applyNumberFormat="1" applyFont="1" applyFill="1" applyBorder="1" applyAlignment="1">
      <alignment horizontal="right" vertical="center"/>
    </xf>
    <xf numFmtId="179" fontId="47" fillId="0" borderId="118" xfId="0" applyNumberFormat="1" applyFont="1" applyFill="1" applyBorder="1" applyAlignment="1">
      <alignment horizontal="right" vertical="center"/>
    </xf>
    <xf numFmtId="178" fontId="47" fillId="0" borderId="119" xfId="0" applyNumberFormat="1" applyFont="1" applyFill="1" applyBorder="1" applyAlignment="1">
      <alignment horizontal="right" vertical="center"/>
    </xf>
    <xf numFmtId="179" fontId="47" fillId="0" borderId="120" xfId="0" applyNumberFormat="1" applyFont="1" applyFill="1" applyBorder="1" applyAlignment="1">
      <alignment horizontal="right" vertical="center"/>
    </xf>
    <xf numFmtId="41" fontId="47" fillId="0" borderId="120" xfId="6" applyFont="1" applyFill="1" applyBorder="1" applyAlignment="1">
      <alignment horizontal="right" vertical="center"/>
    </xf>
    <xf numFmtId="179" fontId="47" fillId="0" borderId="122" xfId="0" applyNumberFormat="1" applyFont="1" applyFill="1" applyBorder="1" applyAlignment="1">
      <alignment horizontal="right" vertical="center"/>
    </xf>
    <xf numFmtId="178" fontId="59" fillId="0" borderId="2" xfId="0" applyNumberFormat="1" applyFont="1" applyFill="1" applyBorder="1" applyAlignment="1">
      <alignment horizontal="right" vertical="center"/>
    </xf>
    <xf numFmtId="179" fontId="59" fillId="0" borderId="6" xfId="6" applyNumberFormat="1" applyFont="1" applyFill="1" applyBorder="1" applyAlignment="1">
      <alignment horizontal="right" vertical="center"/>
    </xf>
    <xf numFmtId="193" fontId="59" fillId="0" borderId="6" xfId="6" applyNumberFormat="1" applyFont="1" applyFill="1" applyBorder="1" applyAlignment="1">
      <alignment horizontal="right" vertical="center"/>
    </xf>
    <xf numFmtId="41" fontId="59" fillId="0" borderId="20" xfId="6" applyFont="1" applyFill="1" applyBorder="1" applyAlignment="1">
      <alignment horizontal="right" vertical="center"/>
    </xf>
    <xf numFmtId="179" fontId="59" fillId="0" borderId="21" xfId="6" applyNumberFormat="1" applyFont="1" applyFill="1" applyBorder="1" applyAlignment="1">
      <alignment horizontal="right" vertical="center"/>
    </xf>
    <xf numFmtId="41" fontId="59" fillId="0" borderId="1" xfId="6" applyFont="1" applyFill="1" applyBorder="1" applyAlignment="1">
      <alignment horizontal="right" vertical="center"/>
    </xf>
    <xf numFmtId="41" fontId="59" fillId="0" borderId="6" xfId="6" applyFont="1" applyFill="1" applyBorder="1" applyAlignment="1">
      <alignment horizontal="right" vertical="center"/>
    </xf>
    <xf numFmtId="179" fontId="59" fillId="0" borderId="19" xfId="0" applyNumberFormat="1" applyFont="1" applyFill="1" applyBorder="1" applyAlignment="1">
      <alignment horizontal="right" vertical="center"/>
    </xf>
    <xf numFmtId="41" fontId="47" fillId="2" borderId="1" xfId="6" applyFont="1" applyFill="1" applyBorder="1" applyAlignment="1">
      <alignment horizontal="center" vertical="center"/>
    </xf>
    <xf numFmtId="179" fontId="47" fillId="2" borderId="19" xfId="0" applyNumberFormat="1" applyFont="1" applyFill="1" applyBorder="1" applyAlignment="1">
      <alignment horizontal="right" vertical="center"/>
    </xf>
    <xf numFmtId="179" fontId="47" fillId="2" borderId="6" xfId="0" applyNumberFormat="1" applyFont="1" applyFill="1" applyBorder="1" applyAlignment="1">
      <alignment horizontal="right" vertical="center"/>
    </xf>
    <xf numFmtId="179" fontId="47" fillId="2" borderId="21" xfId="0" applyNumberFormat="1" applyFont="1" applyFill="1" applyBorder="1" applyAlignment="1">
      <alignment horizontal="right" vertical="center"/>
    </xf>
    <xf numFmtId="193" fontId="47" fillId="2" borderId="2" xfId="6" applyNumberFormat="1" applyFont="1" applyFill="1" applyBorder="1" applyAlignment="1">
      <alignment horizontal="right" vertical="center"/>
    </xf>
    <xf numFmtId="41" fontId="59" fillId="2" borderId="34" xfId="6" applyFont="1" applyFill="1" applyBorder="1" applyAlignment="1">
      <alignment horizontal="center" vertical="center"/>
    </xf>
    <xf numFmtId="193" fontId="47" fillId="2" borderId="48" xfId="6" applyNumberFormat="1" applyFont="1" applyFill="1" applyBorder="1" applyAlignment="1">
      <alignment horizontal="right" vertical="center"/>
    </xf>
    <xf numFmtId="41" fontId="59" fillId="2" borderId="10" xfId="6" applyFont="1" applyFill="1" applyBorder="1" applyAlignment="1">
      <alignment horizontal="center" vertical="center"/>
    </xf>
    <xf numFmtId="193" fontId="47" fillId="2" borderId="11" xfId="6" applyNumberFormat="1" applyFont="1" applyFill="1" applyBorder="1" applyAlignment="1">
      <alignment horizontal="right" vertical="center"/>
    </xf>
    <xf numFmtId="176" fontId="47" fillId="2" borderId="2" xfId="0" applyNumberFormat="1" applyFont="1" applyFill="1" applyBorder="1" applyAlignment="1">
      <alignment vertical="center"/>
    </xf>
    <xf numFmtId="176" fontId="47" fillId="2" borderId="142" xfId="0" applyNumberFormat="1" applyFont="1" applyFill="1" applyBorder="1" applyAlignment="1">
      <alignment vertical="center"/>
    </xf>
    <xf numFmtId="41" fontId="47" fillId="0" borderId="6" xfId="6" applyFont="1" applyFill="1" applyBorder="1" applyAlignment="1">
      <alignment vertical="center"/>
    </xf>
    <xf numFmtId="176" fontId="47" fillId="2" borderId="6" xfId="0" applyNumberFormat="1" applyFont="1" applyFill="1" applyBorder="1" applyAlignment="1">
      <alignment vertical="center"/>
    </xf>
    <xf numFmtId="176" fontId="47" fillId="2" borderId="48" xfId="0" applyNumberFormat="1" applyFont="1" applyFill="1" applyBorder="1" applyAlignment="1">
      <alignment vertical="center"/>
    </xf>
    <xf numFmtId="176" fontId="47" fillId="2" borderId="143" xfId="0" applyNumberFormat="1" applyFont="1" applyFill="1" applyBorder="1" applyAlignment="1">
      <alignment vertical="center"/>
    </xf>
    <xf numFmtId="41" fontId="59" fillId="2" borderId="34" xfId="6" applyFont="1" applyFill="1" applyBorder="1" applyAlignment="1">
      <alignment horizontal="right" vertical="center"/>
    </xf>
    <xf numFmtId="176" fontId="47" fillId="2" borderId="30" xfId="0" applyNumberFormat="1" applyFont="1" applyFill="1" applyBorder="1" applyAlignment="1">
      <alignment vertical="center"/>
    </xf>
    <xf numFmtId="176" fontId="47" fillId="2" borderId="11" xfId="0" applyNumberFormat="1" applyFont="1" applyFill="1" applyBorder="1" applyAlignment="1">
      <alignment vertical="center"/>
    </xf>
    <xf numFmtId="176" fontId="47" fillId="2" borderId="124" xfId="0" applyNumberFormat="1" applyFont="1" applyFill="1" applyBorder="1" applyAlignment="1">
      <alignment vertical="center"/>
    </xf>
    <xf numFmtId="41" fontId="59" fillId="2" borderId="10" xfId="6" applyFont="1" applyFill="1" applyBorder="1" applyAlignment="1">
      <alignment horizontal="right" vertical="center"/>
    </xf>
    <xf numFmtId="176" fontId="47" fillId="2" borderId="28" xfId="0" applyNumberFormat="1" applyFont="1" applyFill="1" applyBorder="1" applyAlignment="1">
      <alignment vertical="center"/>
    </xf>
    <xf numFmtId="178" fontId="59" fillId="2" borderId="66" xfId="0" applyNumberFormat="1" applyFont="1" applyFill="1" applyBorder="1" applyAlignment="1">
      <alignment horizontal="right" vertical="center"/>
    </xf>
    <xf numFmtId="41" fontId="47" fillId="2" borderId="119" xfId="6" applyFont="1" applyFill="1" applyBorder="1" applyAlignment="1">
      <alignment horizontal="right" vertical="center"/>
    </xf>
    <xf numFmtId="41" fontId="47" fillId="2" borderId="118" xfId="6" applyFont="1" applyFill="1" applyBorder="1" applyAlignment="1">
      <alignment horizontal="right" vertical="center"/>
    </xf>
    <xf numFmtId="178" fontId="47" fillId="2" borderId="118" xfId="0" applyNumberFormat="1" applyFont="1" applyFill="1" applyBorder="1" applyAlignment="1">
      <alignment horizontal="right" vertical="center"/>
    </xf>
    <xf numFmtId="178" fontId="59" fillId="2" borderId="48" xfId="0" applyNumberFormat="1" applyFont="1" applyFill="1" applyBorder="1" applyAlignment="1">
      <alignment horizontal="right" vertical="center"/>
    </xf>
    <xf numFmtId="178" fontId="73" fillId="2" borderId="48" xfId="0" applyNumberFormat="1" applyFont="1" applyFill="1" applyBorder="1" applyAlignment="1">
      <alignment horizontal="right" vertical="center"/>
    </xf>
    <xf numFmtId="41" fontId="73" fillId="0" borderId="74" xfId="0" applyNumberFormat="1" applyFont="1" applyFill="1" applyBorder="1" applyAlignment="1">
      <alignment horizontal="right" vertical="center"/>
    </xf>
    <xf numFmtId="178" fontId="73" fillId="2" borderId="30" xfId="0" applyNumberFormat="1" applyFont="1" applyFill="1" applyBorder="1" applyAlignment="1">
      <alignment horizontal="right" vertical="center"/>
    </xf>
    <xf numFmtId="178" fontId="73" fillId="2" borderId="29" xfId="0" applyNumberFormat="1" applyFont="1" applyFill="1" applyBorder="1" applyAlignment="1">
      <alignment horizontal="right" vertical="center"/>
    </xf>
    <xf numFmtId="41" fontId="73" fillId="2" borderId="34" xfId="0" applyNumberFormat="1" applyFont="1" applyFill="1" applyBorder="1" applyAlignment="1">
      <alignment horizontal="right" vertical="center"/>
    </xf>
    <xf numFmtId="178" fontId="73" fillId="2" borderId="4" xfId="0" applyNumberFormat="1" applyFont="1" applyFill="1" applyBorder="1" applyAlignment="1">
      <alignment horizontal="right" vertical="center"/>
    </xf>
    <xf numFmtId="41" fontId="73" fillId="0" borderId="73" xfId="0" applyNumberFormat="1" applyFont="1" applyFill="1" applyBorder="1" applyAlignment="1">
      <alignment horizontal="right" vertical="center"/>
    </xf>
    <xf numFmtId="178" fontId="73" fillId="2" borderId="9" xfId="0" applyNumberFormat="1" applyFont="1" applyFill="1" applyBorder="1" applyAlignment="1">
      <alignment horizontal="right" vertical="center"/>
    </xf>
    <xf numFmtId="178" fontId="73" fillId="2" borderId="25" xfId="0" applyNumberFormat="1" applyFont="1" applyFill="1" applyBorder="1" applyAlignment="1">
      <alignment horizontal="right" vertical="center"/>
    </xf>
    <xf numFmtId="41" fontId="73" fillId="2" borderId="0" xfId="0" applyNumberFormat="1" applyFont="1" applyFill="1" applyBorder="1" applyAlignment="1">
      <alignment horizontal="right" vertical="center"/>
    </xf>
    <xf numFmtId="178" fontId="73" fillId="2" borderId="75" xfId="0" applyNumberFormat="1" applyFont="1" applyFill="1" applyBorder="1" applyAlignment="1">
      <alignment horizontal="right" vertical="center"/>
    </xf>
    <xf numFmtId="178" fontId="73" fillId="2" borderId="73" xfId="0" applyNumberFormat="1" applyFont="1" applyFill="1" applyBorder="1" applyAlignment="1">
      <alignment horizontal="right" vertical="center"/>
    </xf>
    <xf numFmtId="41" fontId="73" fillId="2" borderId="102" xfId="0" applyNumberFormat="1" applyFont="1" applyFill="1" applyBorder="1" applyAlignment="1">
      <alignment horizontal="right" vertical="center"/>
    </xf>
    <xf numFmtId="41" fontId="73" fillId="0" borderId="72" xfId="0" applyNumberFormat="1" applyFont="1" applyFill="1" applyBorder="1" applyAlignment="1">
      <alignment horizontal="right" vertical="center"/>
    </xf>
    <xf numFmtId="197" fontId="73" fillId="0" borderId="73" xfId="0" applyNumberFormat="1" applyFont="1" applyFill="1" applyBorder="1" applyAlignment="1">
      <alignment horizontal="right" vertical="center"/>
    </xf>
    <xf numFmtId="178" fontId="73" fillId="2" borderId="0" xfId="0" applyNumberFormat="1" applyFont="1" applyFill="1" applyBorder="1" applyAlignment="1">
      <alignment horizontal="right" vertical="center"/>
    </xf>
    <xf numFmtId="197" fontId="73" fillId="0" borderId="72" xfId="0" applyNumberFormat="1" applyFont="1" applyFill="1" applyBorder="1" applyAlignment="1">
      <alignment horizontal="right" vertical="center"/>
    </xf>
    <xf numFmtId="178" fontId="59" fillId="2" borderId="11" xfId="0" applyNumberFormat="1" applyFont="1" applyFill="1" applyBorder="1" applyAlignment="1">
      <alignment horizontal="right" vertical="center"/>
    </xf>
    <xf numFmtId="178" fontId="73" fillId="2" borderId="11" xfId="0" applyNumberFormat="1" applyFont="1" applyFill="1" applyBorder="1" applyAlignment="1">
      <alignment horizontal="right" vertical="center"/>
    </xf>
    <xf numFmtId="197" fontId="73" fillId="0" borderId="99" xfId="0" applyNumberFormat="1" applyFont="1" applyFill="1" applyBorder="1" applyAlignment="1">
      <alignment horizontal="right" vertical="center"/>
    </xf>
    <xf numFmtId="178" fontId="73" fillId="2" borderId="134" xfId="0" applyNumberFormat="1" applyFont="1" applyFill="1" applyBorder="1" applyAlignment="1">
      <alignment horizontal="right" vertical="center"/>
    </xf>
    <xf numFmtId="178" fontId="73" fillId="2" borderId="99" xfId="0" applyNumberFormat="1" applyFont="1" applyFill="1" applyBorder="1" applyAlignment="1">
      <alignment horizontal="right" vertical="center"/>
    </xf>
    <xf numFmtId="178" fontId="73" fillId="2" borderId="138" xfId="0" applyNumberFormat="1" applyFont="1" applyFill="1" applyBorder="1" applyAlignment="1">
      <alignment horizontal="right" vertical="center"/>
    </xf>
    <xf numFmtId="41" fontId="47" fillId="2" borderId="20" xfId="6" quotePrefix="1" applyFont="1" applyFill="1" applyBorder="1" applyAlignment="1">
      <alignment vertical="center"/>
    </xf>
    <xf numFmtId="41" fontId="47" fillId="2" borderId="0" xfId="6" quotePrefix="1" applyFont="1" applyFill="1" applyBorder="1" applyAlignment="1">
      <alignment vertical="center"/>
    </xf>
    <xf numFmtId="41" fontId="47" fillId="2" borderId="21" xfId="6" quotePrefix="1" applyFont="1" applyFill="1" applyBorder="1" applyAlignment="1">
      <alignment vertical="center"/>
    </xf>
    <xf numFmtId="41" fontId="47" fillId="2" borderId="1" xfId="6" quotePrefix="1" applyFont="1" applyFill="1" applyBorder="1" applyAlignment="1">
      <alignment vertical="center"/>
    </xf>
    <xf numFmtId="41" fontId="47" fillId="2" borderId="24" xfId="6" quotePrefix="1" applyFont="1" applyFill="1" applyBorder="1" applyAlignment="1">
      <alignment vertical="center"/>
    </xf>
    <xf numFmtId="41" fontId="47" fillId="2" borderId="25" xfId="6" quotePrefix="1" applyFont="1" applyFill="1" applyBorder="1" applyAlignment="1">
      <alignment vertical="center"/>
    </xf>
    <xf numFmtId="41" fontId="47" fillId="2" borderId="13" xfId="6" quotePrefix="1" applyFont="1" applyFill="1" applyBorder="1" applyAlignment="1">
      <alignment vertical="center"/>
    </xf>
    <xf numFmtId="41" fontId="47" fillId="2" borderId="10" xfId="6" quotePrefix="1" applyFont="1" applyFill="1" applyBorder="1" applyAlignment="1">
      <alignment vertical="center"/>
    </xf>
    <xf numFmtId="41" fontId="47" fillId="2" borderId="17" xfId="6" quotePrefix="1" applyFont="1" applyFill="1" applyBorder="1" applyAlignment="1">
      <alignment vertical="center"/>
    </xf>
    <xf numFmtId="41" fontId="47" fillId="2" borderId="70" xfId="6" applyFont="1" applyFill="1" applyBorder="1" applyAlignment="1">
      <alignment horizontal="right" vertical="center"/>
    </xf>
    <xf numFmtId="41" fontId="47" fillId="2" borderId="67" xfId="6" applyFont="1" applyFill="1" applyBorder="1" applyAlignment="1">
      <alignment horizontal="right" vertical="center"/>
    </xf>
    <xf numFmtId="41" fontId="47" fillId="2" borderId="65" xfId="6" applyFont="1" applyFill="1" applyBorder="1" applyAlignment="1">
      <alignment horizontal="right" vertical="center"/>
    </xf>
    <xf numFmtId="41" fontId="47" fillId="2" borderId="25" xfId="6" applyFont="1" applyFill="1" applyBorder="1">
      <alignment vertical="center"/>
    </xf>
    <xf numFmtId="41" fontId="47" fillId="2" borderId="9" xfId="6" applyFont="1" applyFill="1" applyBorder="1">
      <alignment vertical="center"/>
    </xf>
    <xf numFmtId="41" fontId="47" fillId="2" borderId="10" xfId="6" applyFont="1" applyFill="1" applyBorder="1">
      <alignment vertical="center"/>
    </xf>
    <xf numFmtId="41" fontId="47" fillId="2" borderId="17" xfId="6" applyFont="1" applyFill="1" applyBorder="1">
      <alignment vertical="center"/>
    </xf>
    <xf numFmtId="41" fontId="47" fillId="2" borderId="28" xfId="6" applyFont="1" applyFill="1" applyBorder="1">
      <alignment vertical="center"/>
    </xf>
    <xf numFmtId="193" fontId="47" fillId="0" borderId="154" xfId="6" applyNumberFormat="1" applyFont="1" applyFill="1" applyBorder="1" applyAlignment="1">
      <alignment horizontal="right" vertical="center"/>
    </xf>
    <xf numFmtId="193" fontId="47" fillId="0" borderId="93" xfId="6" applyNumberFormat="1" applyFont="1" applyFill="1" applyBorder="1" applyAlignment="1">
      <alignment horizontal="right" vertical="center"/>
    </xf>
    <xf numFmtId="193" fontId="47" fillId="2" borderId="62" xfId="6" applyNumberFormat="1" applyFont="1" applyFill="1" applyBorder="1" applyAlignment="1">
      <alignment horizontal="right" vertical="center"/>
    </xf>
    <xf numFmtId="193" fontId="47" fillId="0" borderId="74" xfId="6" applyNumberFormat="1" applyFont="1" applyFill="1" applyBorder="1" applyAlignment="1">
      <alignment horizontal="right" vertical="center"/>
    </xf>
    <xf numFmtId="193" fontId="47" fillId="2" borderId="29" xfId="6" applyNumberFormat="1" applyFont="1" applyFill="1" applyBorder="1" applyAlignment="1">
      <alignment horizontal="right" vertical="center"/>
    </xf>
    <xf numFmtId="193" fontId="47" fillId="0" borderId="73" xfId="6" applyNumberFormat="1" applyFont="1" applyFill="1" applyBorder="1" applyAlignment="1">
      <alignment horizontal="right" vertical="center"/>
    </xf>
    <xf numFmtId="193" fontId="47" fillId="2" borderId="25" xfId="6" applyNumberFormat="1" applyFont="1" applyFill="1" applyBorder="1" applyAlignment="1">
      <alignment horizontal="right" vertical="center"/>
    </xf>
    <xf numFmtId="193" fontId="59" fillId="0" borderId="72" xfId="6" applyNumberFormat="1" applyFont="1" applyFill="1" applyBorder="1" applyAlignment="1">
      <alignment horizontal="right" vertical="center"/>
    </xf>
    <xf numFmtId="193" fontId="47" fillId="2" borderId="73" xfId="6" applyNumberFormat="1" applyFont="1" applyFill="1" applyBorder="1" applyAlignment="1">
      <alignment horizontal="right" vertical="center"/>
    </xf>
    <xf numFmtId="193" fontId="47" fillId="0" borderId="72" xfId="6" applyNumberFormat="1" applyFont="1" applyFill="1" applyBorder="1" applyAlignment="1">
      <alignment horizontal="right" vertical="center"/>
    </xf>
    <xf numFmtId="193" fontId="47" fillId="0" borderId="99" xfId="6" applyNumberFormat="1" applyFont="1" applyFill="1" applyBorder="1" applyAlignment="1">
      <alignment horizontal="right" vertical="center"/>
    </xf>
    <xf numFmtId="41" fontId="59" fillId="2" borderId="88" xfId="6" applyFont="1" applyFill="1" applyBorder="1" applyAlignment="1">
      <alignment horizontal="right" vertical="center"/>
    </xf>
    <xf numFmtId="41" fontId="47" fillId="2" borderId="93" xfId="6" applyFont="1" applyFill="1" applyBorder="1" applyAlignment="1">
      <alignment horizontal="right" vertical="center"/>
    </xf>
    <xf numFmtId="41" fontId="59" fillId="2" borderId="48" xfId="6" applyFont="1" applyFill="1" applyBorder="1" applyAlignment="1">
      <alignment horizontal="right" vertical="center"/>
    </xf>
    <xf numFmtId="41" fontId="59" fillId="2" borderId="4" xfId="6" applyFont="1" applyFill="1" applyBorder="1" applyAlignment="1">
      <alignment horizontal="right" vertical="center"/>
    </xf>
    <xf numFmtId="41" fontId="47" fillId="2" borderId="75" xfId="6" applyFont="1" applyFill="1" applyBorder="1" applyAlignment="1">
      <alignment horizontal="right" vertical="center"/>
    </xf>
    <xf numFmtId="41" fontId="47" fillId="2" borderId="101" xfId="6" applyFont="1" applyFill="1" applyBorder="1" applyAlignment="1">
      <alignment horizontal="right" vertical="center"/>
    </xf>
    <xf numFmtId="41" fontId="59" fillId="2" borderId="11" xfId="6" applyFont="1" applyFill="1" applyBorder="1" applyAlignment="1">
      <alignment horizontal="right" vertical="center"/>
    </xf>
    <xf numFmtId="41" fontId="47" fillId="2" borderId="134" xfId="6" applyFont="1" applyFill="1" applyBorder="1" applyAlignment="1">
      <alignment horizontal="right" vertical="center"/>
    </xf>
    <xf numFmtId="193" fontId="59" fillId="2" borderId="23" xfId="6" applyNumberFormat="1" applyFont="1" applyFill="1" applyBorder="1" applyAlignment="1">
      <alignment horizontal="right" vertical="center"/>
    </xf>
    <xf numFmtId="193" fontId="47" fillId="0" borderId="25" xfId="6" applyNumberFormat="1" applyFont="1" applyFill="1" applyBorder="1" applyAlignment="1">
      <alignment horizontal="right" vertical="center"/>
    </xf>
    <xf numFmtId="193" fontId="47" fillId="2" borderId="17" xfId="6" applyNumberFormat="1" applyFont="1" applyFill="1" applyBorder="1" applyAlignment="1">
      <alignment horizontal="right" vertical="center"/>
    </xf>
    <xf numFmtId="193" fontId="47" fillId="2" borderId="95" xfId="6" applyNumberFormat="1" applyFont="1" applyFill="1" applyBorder="1" applyAlignment="1">
      <alignment horizontal="right" vertical="center"/>
    </xf>
    <xf numFmtId="193" fontId="47" fillId="2" borderId="32" xfId="6" applyNumberFormat="1" applyFont="1" applyFill="1" applyBorder="1" applyAlignment="1">
      <alignment horizontal="right" vertical="center"/>
    </xf>
    <xf numFmtId="193" fontId="47" fillId="2" borderId="22" xfId="6" applyNumberFormat="1" applyFont="1" applyFill="1" applyBorder="1" applyAlignment="1">
      <alignment horizontal="right" vertical="center"/>
    </xf>
    <xf numFmtId="193" fontId="47" fillId="2" borderId="76" xfId="6" applyNumberFormat="1" applyFont="1" applyFill="1" applyBorder="1" applyAlignment="1">
      <alignment horizontal="right" vertical="center"/>
    </xf>
    <xf numFmtId="193" fontId="47" fillId="2" borderId="94" xfId="6" applyNumberFormat="1" applyFont="1" applyFill="1" applyBorder="1" applyAlignment="1">
      <alignment horizontal="right" vertical="center"/>
    </xf>
    <xf numFmtId="193" fontId="47" fillId="2" borderId="34" xfId="6" applyNumberFormat="1" applyFont="1" applyFill="1" applyBorder="1" applyAlignment="1">
      <alignment horizontal="right" vertical="center"/>
    </xf>
    <xf numFmtId="193" fontId="47" fillId="2" borderId="0" xfId="6" applyNumberFormat="1" applyFont="1" applyFill="1" applyBorder="1" applyAlignment="1">
      <alignment horizontal="right" vertical="center"/>
    </xf>
    <xf numFmtId="193" fontId="47" fillId="2" borderId="10" xfId="6" applyNumberFormat="1" applyFont="1" applyFill="1" applyBorder="1" applyAlignment="1">
      <alignment horizontal="right" vertical="center"/>
    </xf>
    <xf numFmtId="193" fontId="47" fillId="2" borderId="21" xfId="6" applyNumberFormat="1" applyFont="1" applyFill="1" applyBorder="1" applyAlignment="1">
      <alignment horizontal="right" vertical="center"/>
    </xf>
    <xf numFmtId="179" fontId="47" fillId="2" borderId="8" xfId="0" applyNumberFormat="1" applyFont="1" applyFill="1" applyBorder="1" applyAlignment="1">
      <alignment horizontal="right" vertical="center"/>
    </xf>
    <xf numFmtId="179" fontId="47" fillId="2" borderId="15" xfId="0" applyNumberFormat="1" applyFont="1" applyFill="1" applyBorder="1" applyAlignment="1">
      <alignment horizontal="right" vertical="center"/>
    </xf>
    <xf numFmtId="193" fontId="47" fillId="2" borderId="1" xfId="6" applyNumberFormat="1" applyFont="1" applyFill="1" applyBorder="1" applyAlignment="1">
      <alignment horizontal="right" vertical="center"/>
    </xf>
    <xf numFmtId="41" fontId="47" fillId="2" borderId="35" xfId="6" applyFont="1" applyFill="1" applyBorder="1" applyAlignment="1">
      <alignment horizontal="right" vertical="center"/>
    </xf>
    <xf numFmtId="41" fontId="47" fillId="2" borderId="14" xfId="6" applyFont="1" applyFill="1" applyBorder="1" applyAlignment="1">
      <alignment horizontal="right" vertical="center"/>
    </xf>
    <xf numFmtId="193" fontId="47" fillId="2" borderId="36" xfId="6" applyNumberFormat="1" applyFont="1" applyFill="1" applyBorder="1" applyAlignment="1">
      <alignment horizontal="right" vertical="center"/>
    </xf>
    <xf numFmtId="193" fontId="47" fillId="2" borderId="5" xfId="6" applyNumberFormat="1" applyFont="1" applyFill="1" applyBorder="1" applyAlignment="1">
      <alignment horizontal="right" vertical="center"/>
    </xf>
    <xf numFmtId="193" fontId="47" fillId="2" borderId="31" xfId="6" applyNumberFormat="1" applyFont="1" applyFill="1" applyBorder="1" applyAlignment="1">
      <alignment horizontal="right" vertical="center"/>
    </xf>
    <xf numFmtId="193" fontId="47" fillId="2" borderId="8" xfId="6" applyNumberFormat="1" applyFont="1" applyFill="1" applyBorder="1" applyAlignment="1">
      <alignment horizontal="right" vertical="center"/>
    </xf>
    <xf numFmtId="193" fontId="47" fillId="2" borderId="15" xfId="6" applyNumberFormat="1" applyFont="1" applyFill="1" applyBorder="1" applyAlignment="1">
      <alignment horizontal="right" vertical="center"/>
    </xf>
    <xf numFmtId="193" fontId="47" fillId="2" borderId="37" xfId="6" applyNumberFormat="1" applyFont="1" applyFill="1" applyBorder="1" applyAlignment="1">
      <alignment horizontal="right" vertical="center"/>
    </xf>
    <xf numFmtId="178" fontId="47" fillId="2" borderId="42" xfId="0" applyNumberFormat="1" applyFont="1" applyFill="1" applyBorder="1" applyAlignment="1">
      <alignment horizontal="right" vertical="center"/>
    </xf>
    <xf numFmtId="179" fontId="47" fillId="2" borderId="43" xfId="0" applyNumberFormat="1" applyFont="1" applyFill="1" applyBorder="1" applyAlignment="1">
      <alignment horizontal="right" vertical="center"/>
    </xf>
    <xf numFmtId="178" fontId="47" fillId="2" borderId="63" xfId="0" applyNumberFormat="1" applyFont="1" applyFill="1" applyBorder="1" applyAlignment="1">
      <alignment horizontal="right" vertical="center"/>
    </xf>
    <xf numFmtId="179" fontId="47" fillId="2" borderId="45" xfId="0" applyNumberFormat="1" applyFont="1" applyFill="1" applyBorder="1" applyAlignment="1">
      <alignment horizontal="right" vertical="center"/>
    </xf>
    <xf numFmtId="178" fontId="47" fillId="2" borderId="64" xfId="0" applyNumberFormat="1" applyFont="1" applyFill="1" applyBorder="1" applyAlignment="1">
      <alignment horizontal="right" vertical="center"/>
    </xf>
    <xf numFmtId="179" fontId="47" fillId="2" borderId="44" xfId="0" applyNumberFormat="1" applyFont="1" applyFill="1" applyBorder="1" applyAlignment="1">
      <alignment horizontal="right" vertical="center"/>
    </xf>
    <xf numFmtId="178" fontId="47" fillId="2" borderId="45" xfId="0" applyNumberFormat="1" applyFont="1" applyFill="1" applyBorder="1" applyAlignment="1">
      <alignment horizontal="right" vertical="center"/>
    </xf>
    <xf numFmtId="178" fontId="47" fillId="0" borderId="4" xfId="0" applyNumberFormat="1" applyFont="1" applyFill="1" applyBorder="1" applyAlignment="1">
      <alignment horizontal="right" vertical="center"/>
    </xf>
    <xf numFmtId="179" fontId="47" fillId="0" borderId="23" xfId="0" applyNumberFormat="1" applyFont="1" applyFill="1" applyBorder="1" applyAlignment="1">
      <alignment horizontal="right" vertical="center"/>
    </xf>
    <xf numFmtId="178" fontId="47" fillId="0" borderId="24" xfId="0" applyNumberFormat="1" applyFont="1" applyFill="1" applyBorder="1" applyAlignment="1">
      <alignment horizontal="right" vertical="center"/>
    </xf>
    <xf numFmtId="179" fontId="47" fillId="0" borderId="25" xfId="0" applyNumberFormat="1" applyFont="1" applyFill="1" applyBorder="1" applyAlignment="1">
      <alignment horizontal="right" vertical="center"/>
    </xf>
    <xf numFmtId="178" fontId="47" fillId="0" borderId="8" xfId="0" applyNumberFormat="1" applyFont="1" applyFill="1" applyBorder="1" applyAlignment="1">
      <alignment horizontal="right" vertical="center"/>
    </xf>
    <xf numFmtId="179" fontId="47" fillId="0" borderId="9" xfId="0" applyNumberFormat="1" applyFont="1" applyFill="1" applyBorder="1" applyAlignment="1">
      <alignment horizontal="right" vertical="center"/>
    </xf>
    <xf numFmtId="178" fontId="47" fillId="0" borderId="25" xfId="0" applyNumberFormat="1" applyFont="1" applyFill="1" applyBorder="1" applyAlignment="1">
      <alignment horizontal="right" vertical="center"/>
    </xf>
    <xf numFmtId="179" fontId="47" fillId="2" borderId="0" xfId="0" applyNumberFormat="1" applyFont="1" applyFill="1" applyBorder="1" applyAlignment="1">
      <alignment horizontal="right" vertical="center"/>
    </xf>
    <xf numFmtId="179" fontId="47" fillId="2" borderId="22" xfId="0" applyNumberFormat="1" applyFont="1" applyFill="1" applyBorder="1" applyAlignment="1">
      <alignment horizontal="right" vertical="center"/>
    </xf>
    <xf numFmtId="179" fontId="47" fillId="2" borderId="67" xfId="0" applyNumberFormat="1" applyFont="1" applyFill="1" applyBorder="1" applyAlignment="1">
      <alignment horizontal="right" vertical="center"/>
    </xf>
    <xf numFmtId="178" fontId="59" fillId="2" borderId="24" xfId="0" applyNumberFormat="1" applyFont="1" applyFill="1" applyBorder="1" applyAlignment="1">
      <alignment horizontal="right" vertical="center"/>
    </xf>
    <xf numFmtId="179" fontId="59" fillId="2" borderId="0" xfId="0" applyNumberFormat="1" applyFont="1" applyFill="1" applyBorder="1" applyAlignment="1">
      <alignment horizontal="right" vertical="center"/>
    </xf>
    <xf numFmtId="179" fontId="59" fillId="2" borderId="9" xfId="0" applyNumberFormat="1" applyFont="1" applyFill="1" applyBorder="1" applyAlignment="1">
      <alignment horizontal="right" vertical="center"/>
    </xf>
    <xf numFmtId="179" fontId="59" fillId="2" borderId="23" xfId="0" applyNumberFormat="1" applyFont="1" applyFill="1" applyBorder="1" applyAlignment="1">
      <alignment horizontal="right" vertical="center"/>
    </xf>
    <xf numFmtId="179" fontId="59" fillId="2" borderId="67" xfId="0" applyNumberFormat="1" applyFont="1" applyFill="1" applyBorder="1" applyAlignment="1">
      <alignment horizontal="right" vertical="center"/>
    </xf>
    <xf numFmtId="179" fontId="59" fillId="2" borderId="4" xfId="0" applyNumberFormat="1" applyFont="1" applyFill="1" applyBorder="1" applyAlignment="1">
      <alignment horizontal="right" vertical="center"/>
    </xf>
    <xf numFmtId="179" fontId="47" fillId="2" borderId="10" xfId="0" applyNumberFormat="1" applyFont="1" applyFill="1" applyBorder="1" applyAlignment="1">
      <alignment horizontal="right" vertical="center"/>
    </xf>
    <xf numFmtId="179" fontId="47" fillId="2" borderId="68" xfId="0" applyNumberFormat="1" applyFont="1" applyFill="1" applyBorder="1" applyAlignment="1">
      <alignment horizontal="right" vertical="center"/>
    </xf>
    <xf numFmtId="179" fontId="47" fillId="2" borderId="11" xfId="0" applyNumberFormat="1" applyFont="1" applyFill="1" applyBorder="1" applyAlignment="1">
      <alignment horizontal="right" vertical="center"/>
    </xf>
    <xf numFmtId="179" fontId="47" fillId="2" borderId="2" xfId="0" applyNumberFormat="1" applyFont="1" applyFill="1" applyBorder="1" applyAlignment="1">
      <alignment horizontal="right" vertical="center"/>
    </xf>
    <xf numFmtId="179" fontId="47" fillId="2" borderId="1" xfId="0" applyNumberFormat="1" applyFont="1" applyFill="1" applyBorder="1" applyAlignment="1">
      <alignment horizontal="right" vertical="center"/>
    </xf>
    <xf numFmtId="179" fontId="47" fillId="2" borderId="34" xfId="0" applyNumberFormat="1" applyFont="1" applyFill="1" applyBorder="1" applyAlignment="1">
      <alignment horizontal="right" vertical="center"/>
    </xf>
    <xf numFmtId="179" fontId="47" fillId="2" borderId="102" xfId="0" applyNumberFormat="1" applyFont="1" applyFill="1" applyBorder="1" applyAlignment="1">
      <alignment horizontal="right" vertical="center"/>
    </xf>
    <xf numFmtId="41" fontId="73" fillId="2" borderId="19" xfId="6" applyFont="1" applyFill="1" applyBorder="1" applyAlignment="1">
      <alignment horizontal="right" vertical="center"/>
    </xf>
    <xf numFmtId="41" fontId="47" fillId="0" borderId="25" xfId="6" applyFont="1" applyFill="1" applyBorder="1" applyAlignment="1">
      <alignment horizontal="right" vertical="center"/>
    </xf>
    <xf numFmtId="41" fontId="47" fillId="0" borderId="9" xfId="6" applyFont="1" applyFill="1" applyBorder="1" applyAlignment="1">
      <alignment horizontal="right" vertical="center"/>
    </xf>
    <xf numFmtId="41" fontId="73" fillId="2" borderId="43" xfId="6" applyFont="1" applyFill="1" applyBorder="1" applyAlignment="1">
      <alignment horizontal="right" vertical="center"/>
    </xf>
    <xf numFmtId="41" fontId="47" fillId="2" borderId="42" xfId="6" applyFont="1" applyFill="1" applyBorder="1" applyAlignment="1">
      <alignment horizontal="right" vertical="center"/>
    </xf>
    <xf numFmtId="41" fontId="47" fillId="0" borderId="45" xfId="6" applyFont="1" applyFill="1" applyBorder="1" applyAlignment="1">
      <alignment horizontal="right" vertical="center"/>
    </xf>
    <xf numFmtId="41" fontId="47" fillId="2" borderId="43" xfId="6" applyFont="1" applyFill="1" applyBorder="1" applyAlignment="1">
      <alignment horizontal="right" vertical="center"/>
    </xf>
    <xf numFmtId="41" fontId="47" fillId="2" borderId="44" xfId="6" applyFont="1" applyFill="1" applyBorder="1" applyAlignment="1">
      <alignment horizontal="right" vertical="center"/>
    </xf>
    <xf numFmtId="41" fontId="47" fillId="2" borderId="40" xfId="6" applyFont="1" applyFill="1" applyBorder="1" applyAlignment="1">
      <alignment horizontal="right" vertical="center"/>
    </xf>
    <xf numFmtId="41" fontId="47" fillId="0" borderId="44" xfId="6" applyFont="1" applyFill="1" applyBorder="1" applyAlignment="1">
      <alignment horizontal="right" vertical="center"/>
    </xf>
    <xf numFmtId="41" fontId="73" fillId="2" borderId="23" xfId="6" applyFont="1" applyFill="1" applyBorder="1" applyAlignment="1">
      <alignment horizontal="right" vertical="center"/>
    </xf>
    <xf numFmtId="41" fontId="47" fillId="0" borderId="72" xfId="6" applyFont="1" applyFill="1" applyBorder="1" applyAlignment="1">
      <alignment horizontal="right" vertical="center"/>
    </xf>
    <xf numFmtId="41" fontId="47" fillId="0" borderId="133" xfId="6" applyFont="1" applyFill="1" applyBorder="1" applyAlignment="1">
      <alignment horizontal="right" vertical="center"/>
    </xf>
    <xf numFmtId="41" fontId="73" fillId="0" borderId="23" xfId="6" applyFont="1" applyFill="1" applyBorder="1" applyAlignment="1">
      <alignment horizontal="right" vertical="center"/>
    </xf>
    <xf numFmtId="41" fontId="47" fillId="0" borderId="73" xfId="6" applyFont="1" applyFill="1" applyBorder="1" applyAlignment="1">
      <alignment horizontal="right" vertical="center"/>
    </xf>
    <xf numFmtId="41" fontId="47" fillId="0" borderId="75" xfId="6" applyFont="1" applyFill="1" applyBorder="1" applyAlignment="1">
      <alignment horizontal="right" vertical="center"/>
    </xf>
    <xf numFmtId="41" fontId="73" fillId="2" borderId="67" xfId="6" applyFont="1" applyFill="1" applyBorder="1" applyAlignment="1">
      <alignment horizontal="right" vertical="center"/>
    </xf>
    <xf numFmtId="41" fontId="73" fillId="2" borderId="68" xfId="6" applyFont="1" applyFill="1" applyBorder="1" applyAlignment="1">
      <alignment horizontal="right" vertical="center"/>
    </xf>
    <xf numFmtId="41" fontId="47" fillId="0" borderId="99" xfId="6" applyFont="1" applyFill="1" applyBorder="1" applyAlignment="1">
      <alignment horizontal="right" vertical="center"/>
    </xf>
    <xf numFmtId="41" fontId="47" fillId="2" borderId="138" xfId="6" applyFont="1" applyFill="1" applyBorder="1" applyAlignment="1">
      <alignment horizontal="right" vertical="center"/>
    </xf>
    <xf numFmtId="41" fontId="47" fillId="0" borderId="134" xfId="6" applyFont="1" applyFill="1" applyBorder="1" applyAlignment="1">
      <alignment horizontal="right" vertical="center"/>
    </xf>
    <xf numFmtId="41" fontId="39" fillId="2" borderId="4" xfId="6" applyFont="1" applyFill="1" applyBorder="1">
      <alignment vertical="center"/>
    </xf>
    <xf numFmtId="41" fontId="39" fillId="2" borderId="0" xfId="6" applyFont="1" applyFill="1" applyBorder="1">
      <alignment vertical="center"/>
    </xf>
    <xf numFmtId="41" fontId="47" fillId="2" borderId="6" xfId="6" applyFont="1" applyFill="1" applyBorder="1" applyAlignment="1">
      <alignment horizontal="center" vertical="center"/>
    </xf>
    <xf numFmtId="41" fontId="47" fillId="2" borderId="2" xfId="6" applyFont="1" applyFill="1" applyBorder="1" applyAlignment="1">
      <alignment horizontal="center" vertical="center"/>
    </xf>
    <xf numFmtId="41" fontId="47" fillId="2" borderId="21" xfId="6" applyFont="1" applyFill="1" applyBorder="1" applyAlignment="1">
      <alignment horizontal="center" vertical="center"/>
    </xf>
    <xf numFmtId="41" fontId="47" fillId="2" borderId="9" xfId="6" applyFont="1" applyFill="1" applyBorder="1" applyAlignment="1">
      <alignment horizontal="center" vertical="center"/>
    </xf>
    <xf numFmtId="41" fontId="47" fillId="2" borderId="4" xfId="6" applyFont="1" applyFill="1" applyBorder="1" applyAlignment="1">
      <alignment horizontal="center" vertical="center"/>
    </xf>
    <xf numFmtId="41" fontId="47" fillId="2" borderId="25" xfId="6" applyFont="1" applyFill="1" applyBorder="1" applyAlignment="1">
      <alignment horizontal="center" vertical="center"/>
    </xf>
    <xf numFmtId="41" fontId="47" fillId="2" borderId="0" xfId="6" applyFont="1" applyFill="1" applyBorder="1" applyAlignment="1">
      <alignment horizontal="center" vertical="center"/>
    </xf>
    <xf numFmtId="41" fontId="47" fillId="2" borderId="28" xfId="6" applyFont="1" applyFill="1" applyBorder="1" applyAlignment="1">
      <alignment horizontal="center" vertical="center"/>
    </xf>
    <xf numFmtId="41" fontId="47" fillId="2" borderId="11" xfId="6" applyFont="1" applyFill="1" applyBorder="1" applyAlignment="1">
      <alignment horizontal="center" vertical="center"/>
    </xf>
    <xf numFmtId="41" fontId="47" fillId="2" borderId="17" xfId="6" applyFont="1" applyFill="1" applyBorder="1" applyAlignment="1">
      <alignment horizontal="center" vertical="center"/>
    </xf>
    <xf numFmtId="41" fontId="47" fillId="2" borderId="10" xfId="6" applyFont="1" applyFill="1" applyBorder="1" applyAlignment="1">
      <alignment horizontal="center" vertical="center"/>
    </xf>
    <xf numFmtId="41" fontId="59" fillId="2" borderId="65" xfId="6" applyFont="1" applyFill="1" applyBorder="1" applyAlignment="1">
      <alignment horizontal="center" vertical="center"/>
    </xf>
    <xf numFmtId="41" fontId="59" fillId="2" borderId="1" xfId="6" applyFont="1" applyFill="1" applyBorder="1" applyAlignment="1">
      <alignment horizontal="center" vertical="center"/>
    </xf>
    <xf numFmtId="193" fontId="59" fillId="2" borderId="6" xfId="6" applyNumberFormat="1" applyFont="1" applyFill="1" applyBorder="1" applyAlignment="1">
      <alignment horizontal="center" vertical="center"/>
    </xf>
    <xf numFmtId="41" fontId="59" fillId="2" borderId="2" xfId="6" applyFont="1" applyFill="1" applyBorder="1" applyAlignment="1">
      <alignment horizontal="center" vertical="center"/>
    </xf>
    <xf numFmtId="193" fontId="59" fillId="2" borderId="21" xfId="6" applyNumberFormat="1" applyFont="1" applyFill="1" applyBorder="1" applyAlignment="1">
      <alignment horizontal="center" vertical="center"/>
    </xf>
    <xf numFmtId="41" fontId="59" fillId="2" borderId="67" xfId="6" applyFont="1" applyFill="1" applyBorder="1" applyAlignment="1">
      <alignment horizontal="center" vertical="center"/>
    </xf>
    <xf numFmtId="41" fontId="59" fillId="2" borderId="0" xfId="6" applyFont="1" applyFill="1" applyBorder="1" applyAlignment="1">
      <alignment horizontal="center" vertical="center"/>
    </xf>
    <xf numFmtId="193" fontId="59" fillId="2" borderId="9" xfId="6" applyNumberFormat="1" applyFont="1" applyFill="1" applyBorder="1" applyAlignment="1">
      <alignment horizontal="center" vertical="center"/>
    </xf>
    <xf numFmtId="41" fontId="59" fillId="2" borderId="4" xfId="6" applyFont="1" applyFill="1" applyBorder="1" applyAlignment="1">
      <alignment horizontal="center" vertical="center"/>
    </xf>
    <xf numFmtId="193" fontId="59" fillId="2" borderId="25" xfId="6" applyNumberFormat="1" applyFont="1" applyFill="1" applyBorder="1" applyAlignment="1">
      <alignment horizontal="center" vertical="center"/>
    </xf>
    <xf numFmtId="41" fontId="59" fillId="2" borderId="68" xfId="6" applyFont="1" applyFill="1" applyBorder="1" applyAlignment="1">
      <alignment horizontal="center" vertical="center"/>
    </xf>
    <xf numFmtId="193" fontId="59" fillId="2" borderId="28" xfId="6" applyNumberFormat="1" applyFont="1" applyFill="1" applyBorder="1" applyAlignment="1">
      <alignment horizontal="center" vertical="center"/>
    </xf>
    <xf numFmtId="41" fontId="59" fillId="2" borderId="11" xfId="6" applyFont="1" applyFill="1" applyBorder="1" applyAlignment="1">
      <alignment horizontal="center" vertical="center"/>
    </xf>
    <xf numFmtId="193" fontId="59" fillId="2" borderId="17" xfId="6" applyNumberFormat="1" applyFont="1" applyFill="1" applyBorder="1" applyAlignment="1">
      <alignment horizontal="center" vertical="center"/>
    </xf>
    <xf numFmtId="41" fontId="47" fillId="2" borderId="65" xfId="6" applyFont="1" applyFill="1" applyBorder="1" applyAlignment="1">
      <alignment horizontal="center" vertical="center"/>
    </xf>
    <xf numFmtId="193" fontId="47" fillId="2" borderId="6" xfId="6" applyNumberFormat="1" applyFont="1" applyFill="1" applyBorder="1" applyAlignment="1">
      <alignment horizontal="center" vertical="center"/>
    </xf>
    <xf numFmtId="193" fontId="47" fillId="2" borderId="21" xfId="6" applyNumberFormat="1" applyFont="1" applyFill="1" applyBorder="1" applyAlignment="1">
      <alignment horizontal="center" vertical="center"/>
    </xf>
    <xf numFmtId="41" fontId="59" fillId="2" borderId="69" xfId="6" applyFont="1" applyFill="1" applyBorder="1" applyAlignment="1">
      <alignment horizontal="center" vertical="center"/>
    </xf>
    <xf numFmtId="193" fontId="59" fillId="2" borderId="30" xfId="6" applyNumberFormat="1" applyFont="1" applyFill="1" applyBorder="1" applyAlignment="1">
      <alignment horizontal="center" vertical="center"/>
    </xf>
    <xf numFmtId="41" fontId="59" fillId="2" borderId="48" xfId="6" applyFont="1" applyFill="1" applyBorder="1" applyAlignment="1">
      <alignment horizontal="center" vertical="center"/>
    </xf>
    <xf numFmtId="193" fontId="59" fillId="2" borderId="29" xfId="6" applyNumberFormat="1" applyFont="1" applyFill="1" applyBorder="1" applyAlignment="1">
      <alignment horizontal="center" vertical="center"/>
    </xf>
    <xf numFmtId="41" fontId="47" fillId="2" borderId="34" xfId="6" applyFont="1" applyFill="1" applyBorder="1">
      <alignment vertical="center"/>
    </xf>
    <xf numFmtId="41" fontId="47" fillId="2" borderId="0" xfId="6" applyFont="1" applyFill="1" applyBorder="1">
      <alignment vertical="center"/>
    </xf>
    <xf numFmtId="41" fontId="47" fillId="2" borderId="1" xfId="6" applyFont="1" applyFill="1" applyBorder="1">
      <alignment vertical="center"/>
    </xf>
    <xf numFmtId="193" fontId="47" fillId="2" borderId="19" xfId="6" applyNumberFormat="1" applyFont="1" applyFill="1" applyBorder="1" applyAlignment="1">
      <alignment horizontal="right" vertical="center"/>
    </xf>
    <xf numFmtId="193" fontId="47" fillId="2" borderId="25" xfId="6" applyNumberFormat="1" applyFont="1" applyFill="1" applyBorder="1">
      <alignment vertical="center"/>
    </xf>
    <xf numFmtId="193" fontId="47" fillId="2" borderId="29" xfId="6" applyNumberFormat="1" applyFont="1" applyFill="1" applyBorder="1">
      <alignment vertical="center"/>
    </xf>
    <xf numFmtId="193" fontId="47" fillId="2" borderId="21" xfId="6" applyNumberFormat="1" applyFont="1" applyFill="1" applyBorder="1">
      <alignment vertical="center"/>
    </xf>
    <xf numFmtId="193" fontId="47" fillId="2" borderId="17" xfId="6" applyNumberFormat="1" applyFont="1" applyFill="1" applyBorder="1">
      <alignment vertical="center"/>
    </xf>
    <xf numFmtId="193" fontId="47" fillId="2" borderId="9" xfId="6" applyNumberFormat="1" applyFont="1" applyFill="1" applyBorder="1">
      <alignment vertical="center"/>
    </xf>
    <xf numFmtId="193" fontId="47" fillId="2" borderId="30" xfId="6" applyNumberFormat="1" applyFont="1" applyFill="1" applyBorder="1">
      <alignment vertical="center"/>
    </xf>
    <xf numFmtId="193" fontId="47" fillId="2" borderId="6" xfId="6" applyNumberFormat="1" applyFont="1" applyFill="1" applyBorder="1">
      <alignment vertical="center"/>
    </xf>
    <xf numFmtId="193" fontId="47" fillId="2" borderId="28" xfId="6" applyNumberFormat="1" applyFont="1" applyFill="1" applyBorder="1">
      <alignment vertical="center"/>
    </xf>
    <xf numFmtId="41" fontId="47" fillId="2" borderId="56" xfId="6" applyFont="1" applyFill="1" applyBorder="1" applyAlignment="1">
      <alignment horizontal="right" vertical="center"/>
    </xf>
    <xf numFmtId="41" fontId="47" fillId="2" borderId="37" xfId="6" applyFont="1" applyFill="1" applyBorder="1" applyAlignment="1">
      <alignment horizontal="right" vertical="center"/>
    </xf>
    <xf numFmtId="193" fontId="47" fillId="2" borderId="54" xfId="6" applyNumberFormat="1" applyFont="1" applyFill="1" applyBorder="1" applyAlignment="1">
      <alignment horizontal="right" vertical="center"/>
    </xf>
    <xf numFmtId="193" fontId="47" fillId="2" borderId="14" xfId="6" applyNumberFormat="1" applyFont="1" applyFill="1" applyBorder="1" applyAlignment="1">
      <alignment horizontal="right" vertical="center"/>
    </xf>
    <xf numFmtId="193" fontId="39" fillId="2" borderId="0" xfId="6" applyNumberFormat="1" applyFont="1" applyFill="1">
      <alignment vertical="center"/>
    </xf>
    <xf numFmtId="193" fontId="47" fillId="2" borderId="16" xfId="6" applyNumberFormat="1" applyFont="1" applyFill="1" applyBorder="1" applyAlignment="1">
      <alignment horizontal="right" vertical="center"/>
    </xf>
    <xf numFmtId="41" fontId="59" fillId="2" borderId="21" xfId="6" applyFont="1" applyFill="1" applyBorder="1" applyAlignment="1">
      <alignment horizontal="center" vertical="center"/>
    </xf>
    <xf numFmtId="41" fontId="59" fillId="2" borderId="20" xfId="6" applyFont="1" applyFill="1" applyBorder="1" applyAlignment="1">
      <alignment horizontal="center" vertical="center"/>
    </xf>
    <xf numFmtId="41" fontId="59" fillId="2" borderId="6" xfId="6" applyFont="1" applyFill="1" applyBorder="1" applyAlignment="1">
      <alignment horizontal="center" vertical="center"/>
    </xf>
    <xf numFmtId="41" fontId="59" fillId="2" borderId="25" xfId="6" applyFont="1" applyFill="1" applyBorder="1" applyAlignment="1">
      <alignment horizontal="center" vertical="center"/>
    </xf>
    <xf numFmtId="41" fontId="59" fillId="2" borderId="24" xfId="6" applyFont="1" applyFill="1" applyBorder="1" applyAlignment="1">
      <alignment horizontal="center" vertical="center"/>
    </xf>
    <xf numFmtId="41" fontId="59" fillId="2" borderId="9" xfId="6" applyFont="1" applyFill="1" applyBorder="1" applyAlignment="1">
      <alignment horizontal="center" vertical="center"/>
    </xf>
    <xf numFmtId="41" fontId="59" fillId="2" borderId="17" xfId="6" applyFont="1" applyFill="1" applyBorder="1" applyAlignment="1">
      <alignment horizontal="center" vertical="center"/>
    </xf>
    <xf numFmtId="41" fontId="59" fillId="2" borderId="13" xfId="6" applyFont="1" applyFill="1" applyBorder="1" applyAlignment="1">
      <alignment horizontal="center" vertical="center"/>
    </xf>
    <xf numFmtId="41" fontId="59" fillId="2" borderId="28" xfId="6" applyFont="1" applyFill="1" applyBorder="1" applyAlignment="1">
      <alignment horizontal="center" vertical="center"/>
    </xf>
    <xf numFmtId="41" fontId="59" fillId="2" borderId="24" xfId="6" applyFont="1" applyFill="1" applyBorder="1" applyAlignment="1">
      <alignment horizontal="right" vertical="center"/>
    </xf>
    <xf numFmtId="41" fontId="59" fillId="2" borderId="25" xfId="6" applyFont="1" applyFill="1" applyBorder="1" applyAlignment="1">
      <alignment horizontal="right" vertical="center"/>
    </xf>
    <xf numFmtId="41" fontId="59" fillId="2" borderId="9" xfId="6" applyFont="1" applyFill="1" applyBorder="1" applyAlignment="1">
      <alignment horizontal="right" vertical="center"/>
    </xf>
    <xf numFmtId="41" fontId="59" fillId="2" borderId="33" xfId="6" applyFont="1" applyFill="1" applyBorder="1" applyAlignment="1">
      <alignment horizontal="right" vertical="center"/>
    </xf>
    <xf numFmtId="41" fontId="59" fillId="2" borderId="29" xfId="6" applyFont="1" applyFill="1" applyBorder="1" applyAlignment="1">
      <alignment horizontal="right" vertical="center"/>
    </xf>
    <xf numFmtId="41" fontId="59" fillId="2" borderId="30" xfId="6" applyFont="1" applyFill="1" applyBorder="1" applyAlignment="1">
      <alignment horizontal="right" vertical="center"/>
    </xf>
    <xf numFmtId="41" fontId="59" fillId="2" borderId="53" xfId="6" applyFont="1" applyFill="1" applyBorder="1" applyAlignment="1">
      <alignment horizontal="right" vertical="center"/>
    </xf>
    <xf numFmtId="41" fontId="59" fillId="2" borderId="54" xfId="6" applyFont="1" applyFill="1" applyBorder="1" applyAlignment="1">
      <alignment horizontal="right" vertical="center"/>
    </xf>
    <xf numFmtId="41" fontId="59" fillId="2" borderId="50" xfId="6" applyFont="1" applyFill="1" applyBorder="1" applyAlignment="1">
      <alignment horizontal="right" vertical="center"/>
    </xf>
    <xf numFmtId="41" fontId="59" fillId="2" borderId="13" xfId="6" applyFont="1" applyFill="1" applyBorder="1" applyAlignment="1">
      <alignment horizontal="right" vertical="center"/>
    </xf>
    <xf numFmtId="41" fontId="59" fillId="2" borderId="17" xfId="6" applyFont="1" applyFill="1" applyBorder="1" applyAlignment="1">
      <alignment horizontal="right" vertical="center"/>
    </xf>
    <xf numFmtId="41" fontId="59" fillId="2" borderId="28" xfId="6" applyFont="1" applyFill="1" applyBorder="1" applyAlignment="1">
      <alignment horizontal="right" vertical="center"/>
    </xf>
    <xf numFmtId="41" fontId="47" fillId="2" borderId="60" xfId="6" applyFont="1" applyFill="1" applyBorder="1" applyAlignment="1">
      <alignment horizontal="right" vertical="center"/>
    </xf>
    <xf numFmtId="41" fontId="47" fillId="2" borderId="62" xfId="6" applyFont="1" applyFill="1" applyBorder="1" applyAlignment="1">
      <alignment horizontal="right" vertical="center"/>
    </xf>
    <xf numFmtId="41" fontId="47" fillId="2" borderId="61" xfId="6" applyFont="1" applyFill="1" applyBorder="1" applyAlignment="1">
      <alignment horizontal="right" vertical="center"/>
    </xf>
    <xf numFmtId="193" fontId="47" fillId="0" borderId="10" xfId="6" applyNumberFormat="1" applyFont="1" applyFill="1" applyBorder="1" applyAlignment="1">
      <alignment horizontal="right" vertical="center"/>
    </xf>
    <xf numFmtId="193" fontId="47" fillId="2" borderId="158" xfId="6" applyNumberFormat="1" applyFont="1" applyFill="1" applyBorder="1" applyAlignment="1">
      <alignment horizontal="right" vertical="center"/>
    </xf>
    <xf numFmtId="193" fontId="47" fillId="2" borderId="61" xfId="6" applyNumberFormat="1" applyFont="1" applyFill="1" applyBorder="1" applyAlignment="1">
      <alignment horizontal="right" vertical="center"/>
    </xf>
    <xf numFmtId="0" fontId="53" fillId="0" borderId="0" xfId="1" applyFont="1" applyFill="1">
      <alignment vertical="center"/>
    </xf>
    <xf numFmtId="0" fontId="39" fillId="0" borderId="0" xfId="0" applyFont="1" applyFill="1">
      <alignment vertical="center"/>
    </xf>
    <xf numFmtId="41" fontId="59" fillId="2" borderId="0" xfId="6" applyFont="1" applyFill="1">
      <alignment vertical="center"/>
    </xf>
    <xf numFmtId="41" fontId="56" fillId="2" borderId="0" xfId="6" applyFont="1" applyFill="1">
      <alignment vertical="center"/>
    </xf>
    <xf numFmtId="41" fontId="54" fillId="3" borderId="15" xfId="6" applyFont="1" applyFill="1" applyBorder="1" applyAlignment="1">
      <alignment horizontal="center" vertical="center" wrapText="1"/>
    </xf>
    <xf numFmtId="41" fontId="54" fillId="3" borderId="16" xfId="6" applyFont="1" applyFill="1" applyBorder="1" applyAlignment="1">
      <alignment horizontal="center" vertical="center" wrapText="1"/>
    </xf>
    <xf numFmtId="41" fontId="54" fillId="3" borderId="13" xfId="6" applyFont="1" applyFill="1" applyBorder="1" applyAlignment="1">
      <alignment horizontal="center" vertical="center" wrapText="1"/>
    </xf>
    <xf numFmtId="41" fontId="54" fillId="3" borderId="17" xfId="6" applyFont="1" applyFill="1" applyBorder="1" applyAlignment="1">
      <alignment horizontal="center" vertical="center" wrapText="1"/>
    </xf>
    <xf numFmtId="41" fontId="59" fillId="2" borderId="65" xfId="6" applyFont="1" applyFill="1" applyBorder="1" applyAlignment="1">
      <alignment horizontal="right" vertical="center"/>
    </xf>
    <xf numFmtId="41" fontId="59" fillId="2" borderId="5" xfId="6" applyFont="1" applyFill="1" applyBorder="1" applyAlignment="1">
      <alignment horizontal="right" vertical="center"/>
    </xf>
    <xf numFmtId="41" fontId="59" fillId="2" borderId="6" xfId="6" applyFont="1" applyFill="1" applyBorder="1" applyAlignment="1">
      <alignment horizontal="right" vertical="center"/>
    </xf>
    <xf numFmtId="41" fontId="59" fillId="2" borderId="20" xfId="6" applyFont="1" applyFill="1" applyBorder="1" applyAlignment="1">
      <alignment horizontal="right" vertical="center"/>
    </xf>
    <xf numFmtId="41" fontId="59" fillId="2" borderId="21" xfId="6" applyFont="1" applyFill="1" applyBorder="1" applyAlignment="1">
      <alignment horizontal="right" vertical="center"/>
    </xf>
    <xf numFmtId="41" fontId="59" fillId="2" borderId="69" xfId="6" applyFont="1" applyFill="1" applyBorder="1" applyAlignment="1">
      <alignment horizontal="right" vertical="center"/>
    </xf>
    <xf numFmtId="41" fontId="59" fillId="2" borderId="31" xfId="6" applyFont="1" applyFill="1" applyBorder="1" applyAlignment="1">
      <alignment horizontal="right" vertical="center"/>
    </xf>
    <xf numFmtId="41" fontId="59" fillId="2" borderId="68" xfId="6" applyFont="1" applyFill="1" applyBorder="1" applyAlignment="1">
      <alignment horizontal="right" vertical="center"/>
    </xf>
    <xf numFmtId="41" fontId="59" fillId="2" borderId="15" xfId="6" applyFont="1" applyFill="1" applyBorder="1" applyAlignment="1">
      <alignment horizontal="right" vertical="center"/>
    </xf>
    <xf numFmtId="41" fontId="59" fillId="2" borderId="67" xfId="6" applyFont="1" applyFill="1" applyBorder="1" applyAlignment="1">
      <alignment horizontal="right" vertical="center"/>
    </xf>
    <xf numFmtId="41" fontId="59" fillId="2" borderId="8" xfId="6" applyFont="1" applyFill="1" applyBorder="1" applyAlignment="1">
      <alignment horizontal="right" vertical="center"/>
    </xf>
    <xf numFmtId="193" fontId="59" fillId="2" borderId="6" xfId="6" applyNumberFormat="1" applyFont="1" applyFill="1" applyBorder="1" applyAlignment="1">
      <alignment horizontal="right" vertical="center"/>
    </xf>
    <xf numFmtId="193" fontId="59" fillId="2" borderId="30" xfId="6" applyNumberFormat="1" applyFont="1" applyFill="1" applyBorder="1" applyAlignment="1">
      <alignment horizontal="right" vertical="center"/>
    </xf>
    <xf numFmtId="193" fontId="59" fillId="2" borderId="28" xfId="6" applyNumberFormat="1" applyFont="1" applyFill="1" applyBorder="1" applyAlignment="1">
      <alignment horizontal="right" vertical="center"/>
    </xf>
    <xf numFmtId="193" fontId="59" fillId="2" borderId="21" xfId="6" applyNumberFormat="1" applyFont="1" applyFill="1" applyBorder="1" applyAlignment="1">
      <alignment horizontal="right" vertical="center"/>
    </xf>
    <xf numFmtId="193" fontId="59" fillId="2" borderId="29" xfId="6" applyNumberFormat="1" applyFont="1" applyFill="1" applyBorder="1" applyAlignment="1">
      <alignment horizontal="right" vertical="center"/>
    </xf>
    <xf numFmtId="193" fontId="59" fillId="2" borderId="17" xfId="6" applyNumberFormat="1" applyFont="1" applyFill="1" applyBorder="1" applyAlignment="1">
      <alignment horizontal="right" vertical="center"/>
    </xf>
    <xf numFmtId="193" fontId="59" fillId="2" borderId="5" xfId="6" applyNumberFormat="1" applyFont="1" applyFill="1" applyBorder="1" applyAlignment="1">
      <alignment horizontal="right" vertical="center"/>
    </xf>
    <xf numFmtId="193" fontId="59" fillId="2" borderId="31" xfId="6" applyNumberFormat="1" applyFont="1" applyFill="1" applyBorder="1" applyAlignment="1">
      <alignment horizontal="right" vertical="center"/>
    </xf>
    <xf numFmtId="193" fontId="59" fillId="2" borderId="15" xfId="6" applyNumberFormat="1" applyFont="1" applyFill="1" applyBorder="1" applyAlignment="1">
      <alignment horizontal="right" vertical="center"/>
    </xf>
    <xf numFmtId="193" fontId="54" fillId="3" borderId="16" xfId="6" applyNumberFormat="1" applyFont="1" applyFill="1" applyBorder="1" applyAlignment="1">
      <alignment horizontal="center" vertical="center" wrapText="1"/>
    </xf>
    <xf numFmtId="198" fontId="39" fillId="2" borderId="0" xfId="0" applyNumberFormat="1" applyFont="1" applyFill="1">
      <alignment vertical="center"/>
    </xf>
    <xf numFmtId="193" fontId="47" fillId="2" borderId="65" xfId="6" applyNumberFormat="1" applyFont="1" applyFill="1" applyBorder="1" applyAlignment="1">
      <alignment horizontal="right" vertical="center"/>
    </xf>
    <xf numFmtId="193" fontId="47" fillId="2" borderId="67" xfId="6" applyNumberFormat="1" applyFont="1" applyFill="1" applyBorder="1" applyAlignment="1">
      <alignment horizontal="right" vertical="center"/>
    </xf>
    <xf numFmtId="41" fontId="47" fillId="2" borderId="70" xfId="6" applyFont="1" applyFill="1" applyBorder="1" applyAlignment="1">
      <alignment horizontal="center" vertical="center"/>
    </xf>
    <xf numFmtId="193" fontId="47" fillId="2" borderId="70" xfId="6" applyNumberFormat="1" applyFont="1" applyFill="1" applyBorder="1" applyAlignment="1">
      <alignment horizontal="right" vertical="center"/>
    </xf>
    <xf numFmtId="193" fontId="47" fillId="2" borderId="57" xfId="6" applyNumberFormat="1" applyFont="1" applyFill="1" applyBorder="1" applyAlignment="1">
      <alignment horizontal="right" vertical="center"/>
    </xf>
    <xf numFmtId="41" fontId="47" fillId="2" borderId="68" xfId="6" applyFont="1" applyFill="1" applyBorder="1" applyAlignment="1">
      <alignment horizontal="center" vertical="center"/>
    </xf>
    <xf numFmtId="193" fontId="47" fillId="2" borderId="68" xfId="6" applyNumberFormat="1" applyFont="1" applyFill="1" applyBorder="1" applyAlignment="1">
      <alignment horizontal="right" vertical="center"/>
    </xf>
    <xf numFmtId="0" fontId="45" fillId="3" borderId="17" xfId="0" applyFont="1" applyFill="1" applyBorder="1" applyAlignment="1">
      <alignment horizontal="center" vertical="center" wrapText="1"/>
    </xf>
    <xf numFmtId="0" fontId="51" fillId="3" borderId="29" xfId="0" applyFont="1" applyFill="1" applyBorder="1" applyAlignment="1">
      <alignment horizontal="center" vertical="center" wrapText="1"/>
    </xf>
    <xf numFmtId="0" fontId="51" fillId="3" borderId="30" xfId="0" applyFont="1" applyFill="1" applyBorder="1" applyAlignment="1">
      <alignment horizontal="center" vertical="center" wrapText="1"/>
    </xf>
    <xf numFmtId="193" fontId="50" fillId="2" borderId="21" xfId="6" applyNumberFormat="1" applyFont="1" applyFill="1" applyBorder="1" applyAlignment="1">
      <alignment horizontal="right" vertical="center"/>
    </xf>
    <xf numFmtId="179" fontId="50" fillId="2" borderId="9" xfId="0" applyNumberFormat="1" applyFont="1" applyFill="1" applyBorder="1" applyAlignment="1">
      <alignment horizontal="right" vertical="center"/>
    </xf>
    <xf numFmtId="179" fontId="50" fillId="2" borderId="28" xfId="0" applyNumberFormat="1" applyFont="1" applyFill="1" applyBorder="1" applyAlignment="1">
      <alignment horizontal="right" vertical="center"/>
    </xf>
    <xf numFmtId="179" fontId="50" fillId="2" borderId="25" xfId="0" applyNumberFormat="1" applyFont="1" applyFill="1" applyBorder="1" applyAlignment="1">
      <alignment horizontal="right" vertical="center"/>
    </xf>
    <xf numFmtId="179" fontId="50" fillId="2" borderId="17" xfId="0" applyNumberFormat="1" applyFont="1" applyFill="1" applyBorder="1" applyAlignment="1">
      <alignment horizontal="right" vertical="center"/>
    </xf>
    <xf numFmtId="195" fontId="39" fillId="2" borderId="0" xfId="0" applyNumberFormat="1" applyFont="1" applyFill="1" applyBorder="1">
      <alignment vertical="center"/>
    </xf>
    <xf numFmtId="179" fontId="47" fillId="2" borderId="3" xfId="0" applyNumberFormat="1" applyFont="1" applyFill="1" applyBorder="1" applyAlignment="1">
      <alignment horizontal="right" vertical="center"/>
    </xf>
    <xf numFmtId="179" fontId="47" fillId="2" borderId="5" xfId="0" applyNumberFormat="1" applyFont="1" applyFill="1" applyBorder="1" applyAlignment="1">
      <alignment horizontal="right" vertical="center"/>
    </xf>
    <xf numFmtId="179" fontId="47" fillId="2" borderId="31" xfId="0" applyNumberFormat="1" applyFont="1" applyFill="1" applyBorder="1" applyAlignment="1">
      <alignment horizontal="right" vertical="center"/>
    </xf>
    <xf numFmtId="178" fontId="47" fillId="2" borderId="31" xfId="0" applyNumberFormat="1" applyFont="1" applyFill="1" applyBorder="1" applyAlignment="1">
      <alignment horizontal="right" vertical="center"/>
    </xf>
    <xf numFmtId="179" fontId="47" fillId="2" borderId="57" xfId="0" applyNumberFormat="1" applyFont="1" applyFill="1" applyBorder="1" applyAlignment="1">
      <alignment horizontal="right" vertical="center"/>
    </xf>
    <xf numFmtId="179" fontId="47" fillId="2" borderId="49" xfId="0" applyNumberFormat="1" applyFont="1" applyFill="1" applyBorder="1" applyAlignment="1">
      <alignment horizontal="right" vertical="center"/>
    </xf>
    <xf numFmtId="178" fontId="47" fillId="2" borderId="49" xfId="0" applyNumberFormat="1" applyFont="1" applyFill="1" applyBorder="1" applyAlignment="1">
      <alignment horizontal="right" vertical="center"/>
    </xf>
    <xf numFmtId="177" fontId="47" fillId="2" borderId="2" xfId="0" applyNumberFormat="1" applyFont="1" applyFill="1" applyBorder="1" applyAlignment="1">
      <alignment horizontal="right" vertical="center"/>
    </xf>
    <xf numFmtId="177" fontId="59" fillId="2" borderId="24" xfId="0" applyNumberFormat="1" applyFont="1" applyFill="1" applyBorder="1" applyAlignment="1">
      <alignment horizontal="right" vertical="center"/>
    </xf>
    <xf numFmtId="177" fontId="47" fillId="2" borderId="6" xfId="0" applyNumberFormat="1" applyFont="1" applyFill="1" applyBorder="1" applyAlignment="1">
      <alignment horizontal="right" vertical="center"/>
    </xf>
    <xf numFmtId="177" fontId="59" fillId="2" borderId="25" xfId="0" applyNumberFormat="1" applyFont="1" applyFill="1" applyBorder="1" applyAlignment="1">
      <alignment horizontal="right" vertical="center"/>
    </xf>
    <xf numFmtId="177" fontId="47" fillId="2" borderId="0" xfId="0" applyNumberFormat="1" applyFont="1" applyFill="1" applyBorder="1" applyAlignment="1">
      <alignment horizontal="right" vertical="center"/>
    </xf>
    <xf numFmtId="177" fontId="47" fillId="2" borderId="4" xfId="0" applyNumberFormat="1" applyFont="1" applyFill="1" applyBorder="1" applyAlignment="1">
      <alignment horizontal="right" vertical="center"/>
    </xf>
    <xf numFmtId="177" fontId="47" fillId="2" borderId="9" xfId="0" applyNumberFormat="1" applyFont="1" applyFill="1" applyBorder="1" applyAlignment="1">
      <alignment horizontal="right" vertical="center"/>
    </xf>
    <xf numFmtId="177" fontId="47" fillId="2" borderId="25" xfId="0" applyNumberFormat="1" applyFont="1" applyFill="1" applyBorder="1" applyAlignment="1">
      <alignment horizontal="right" vertical="center"/>
    </xf>
    <xf numFmtId="177" fontId="47" fillId="2" borderId="11" xfId="0" applyNumberFormat="1" applyFont="1" applyFill="1" applyBorder="1" applyAlignment="1">
      <alignment horizontal="right" vertical="center"/>
    </xf>
    <xf numFmtId="177" fontId="47" fillId="2" borderId="28" xfId="0" applyNumberFormat="1" applyFont="1" applyFill="1" applyBorder="1" applyAlignment="1">
      <alignment horizontal="right" vertical="center"/>
    </xf>
    <xf numFmtId="177" fontId="47" fillId="2" borderId="17" xfId="0" applyNumberFormat="1" applyFont="1" applyFill="1" applyBorder="1" applyAlignment="1">
      <alignment horizontal="right" vertical="center"/>
    </xf>
    <xf numFmtId="177" fontId="47" fillId="2" borderId="10" xfId="0" applyNumberFormat="1" applyFont="1" applyFill="1" applyBorder="1" applyAlignment="1">
      <alignment horizontal="right" vertical="center"/>
    </xf>
    <xf numFmtId="178" fontId="59" fillId="2" borderId="25" xfId="0" applyNumberFormat="1" applyFont="1" applyFill="1" applyBorder="1" applyAlignment="1">
      <alignment horizontal="right" vertical="center"/>
    </xf>
    <xf numFmtId="178" fontId="47" fillId="2" borderId="0" xfId="0" applyNumberFormat="1" applyFont="1" applyFill="1" applyBorder="1" applyAlignment="1">
      <alignment horizontal="right" vertical="center"/>
    </xf>
    <xf numFmtId="178" fontId="47" fillId="2" borderId="10" xfId="0" applyNumberFormat="1" applyFont="1" applyFill="1" applyBorder="1" applyAlignment="1">
      <alignment horizontal="right" vertical="center"/>
    </xf>
    <xf numFmtId="0" fontId="6" fillId="0" borderId="0" xfId="0" applyFont="1" applyFill="1">
      <alignment vertical="center"/>
    </xf>
    <xf numFmtId="0" fontId="76" fillId="31" borderId="0" xfId="206" applyFont="1" applyFill="1" applyBorder="1">
      <alignment vertical="center"/>
    </xf>
    <xf numFmtId="0" fontId="58" fillId="33" borderId="0" xfId="0" applyFont="1" applyFill="1">
      <alignment vertical="center"/>
    </xf>
    <xf numFmtId="0" fontId="58" fillId="35" borderId="0" xfId="0" applyFont="1" applyFill="1">
      <alignment vertical="center"/>
    </xf>
    <xf numFmtId="0" fontId="58" fillId="32" borderId="0" xfId="0" applyFont="1" applyFill="1">
      <alignment vertical="center"/>
    </xf>
    <xf numFmtId="0" fontId="58" fillId="34" borderId="0" xfId="0" applyFont="1" applyFill="1">
      <alignment vertical="center"/>
    </xf>
    <xf numFmtId="0" fontId="58" fillId="36" borderId="0" xfId="0" applyFont="1" applyFill="1">
      <alignment vertical="center"/>
    </xf>
    <xf numFmtId="0" fontId="58" fillId="27" borderId="0" xfId="0" applyFont="1" applyFill="1">
      <alignment vertical="center"/>
    </xf>
    <xf numFmtId="0" fontId="58" fillId="29" borderId="0" xfId="0" applyFont="1" applyFill="1">
      <alignment vertical="center"/>
    </xf>
    <xf numFmtId="0" fontId="77" fillId="2" borderId="0" xfId="0" applyFont="1" applyFill="1" applyBorder="1" applyAlignment="1">
      <alignment horizontal="left" vertical="center"/>
    </xf>
    <xf numFmtId="2" fontId="56" fillId="0" borderId="0" xfId="0" applyNumberFormat="1" applyFont="1" applyFill="1">
      <alignment vertical="center"/>
    </xf>
    <xf numFmtId="41" fontId="47" fillId="2" borderId="16" xfId="6" applyFont="1" applyFill="1" applyBorder="1" applyAlignment="1">
      <alignment horizontal="right" vertical="center"/>
    </xf>
    <xf numFmtId="41" fontId="47" fillId="2" borderId="36" xfId="6" applyFont="1" applyFill="1" applyBorder="1" applyAlignment="1">
      <alignment horizontal="right" vertical="center"/>
    </xf>
    <xf numFmtId="41" fontId="47" fillId="2" borderId="59" xfId="6" applyFont="1" applyFill="1" applyBorder="1" applyAlignment="1">
      <alignment horizontal="right" vertical="center"/>
    </xf>
    <xf numFmtId="41" fontId="47" fillId="2" borderId="7" xfId="6" applyFont="1" applyFill="1" applyBorder="1" applyAlignment="1">
      <alignment horizontal="right" vertical="center"/>
    </xf>
    <xf numFmtId="193" fontId="47" fillId="2" borderId="12" xfId="6" applyNumberFormat="1" applyFont="1" applyFill="1" applyBorder="1" applyAlignment="1">
      <alignment horizontal="right" vertical="center"/>
    </xf>
    <xf numFmtId="193" fontId="47" fillId="2" borderId="55" xfId="6" applyNumberFormat="1" applyFont="1" applyFill="1" applyBorder="1" applyAlignment="1">
      <alignment horizontal="right" vertical="center"/>
    </xf>
    <xf numFmtId="179" fontId="59" fillId="2" borderId="25" xfId="0" applyNumberFormat="1" applyFont="1" applyFill="1" applyBorder="1" applyAlignment="1">
      <alignment horizontal="right" vertical="center"/>
    </xf>
    <xf numFmtId="41" fontId="59" fillId="2" borderId="0" xfId="6" applyFont="1" applyFill="1" applyBorder="1" applyAlignment="1">
      <alignment horizontal="right" vertical="center"/>
    </xf>
    <xf numFmtId="179" fontId="59" fillId="2" borderId="17" xfId="0" applyNumberFormat="1" applyFont="1" applyFill="1" applyBorder="1" applyAlignment="1">
      <alignment horizontal="right" vertical="center"/>
    </xf>
    <xf numFmtId="179" fontId="59" fillId="2" borderId="27" xfId="0" applyNumberFormat="1" applyFont="1" applyFill="1" applyBorder="1" applyAlignment="1">
      <alignment horizontal="right" vertical="center"/>
    </xf>
    <xf numFmtId="41" fontId="59" fillId="2" borderId="62" xfId="6" applyFont="1" applyFill="1" applyBorder="1" applyAlignment="1">
      <alignment horizontal="right" vertical="center"/>
    </xf>
    <xf numFmtId="41" fontId="59" fillId="2" borderId="49" xfId="6" applyFont="1" applyFill="1" applyBorder="1" applyAlignment="1">
      <alignment horizontal="right" vertical="center"/>
    </xf>
    <xf numFmtId="41" fontId="59" fillId="2" borderId="14" xfId="6" applyFont="1" applyFill="1" applyBorder="1" applyAlignment="1">
      <alignment horizontal="right" vertical="center"/>
    </xf>
    <xf numFmtId="41" fontId="59" fillId="2" borderId="37" xfId="6" applyFont="1" applyFill="1" applyBorder="1" applyAlignment="1">
      <alignment horizontal="right" vertical="center"/>
    </xf>
    <xf numFmtId="41" fontId="59" fillId="2" borderId="3" xfId="6" applyFont="1" applyFill="1" applyBorder="1" applyAlignment="1">
      <alignment horizontal="right" vertical="center"/>
    </xf>
    <xf numFmtId="193" fontId="47" fillId="2" borderId="49" xfId="6" applyNumberFormat="1" applyFont="1" applyFill="1" applyBorder="1" applyAlignment="1">
      <alignment horizontal="right" vertical="center"/>
    </xf>
    <xf numFmtId="193" fontId="59" fillId="2" borderId="93" xfId="6" applyNumberFormat="1" applyFont="1" applyFill="1" applyBorder="1" applyAlignment="1">
      <alignment horizontal="right" vertical="center"/>
    </xf>
    <xf numFmtId="193" fontId="59" fillId="2" borderId="8" xfId="6" applyNumberFormat="1" applyFont="1" applyFill="1" applyBorder="1" applyAlignment="1">
      <alignment horizontal="right" vertical="center"/>
    </xf>
    <xf numFmtId="193" fontId="59" fillId="2" borderId="49" xfId="6" applyNumberFormat="1" applyFont="1" applyFill="1" applyBorder="1" applyAlignment="1">
      <alignment horizontal="right" vertical="center"/>
    </xf>
    <xf numFmtId="193" fontId="59" fillId="2" borderId="37" xfId="6" applyNumberFormat="1" applyFont="1" applyFill="1" applyBorder="1" applyAlignment="1">
      <alignment horizontal="right" vertical="center"/>
    </xf>
    <xf numFmtId="193" fontId="59" fillId="2" borderId="3" xfId="6" applyNumberFormat="1" applyFont="1" applyFill="1" applyBorder="1" applyAlignment="1">
      <alignment horizontal="right" vertical="center"/>
    </xf>
    <xf numFmtId="193" fontId="59" fillId="2" borderId="0" xfId="6" applyNumberFormat="1" applyFont="1" applyFill="1" applyBorder="1" applyAlignment="1">
      <alignment horizontal="right" vertical="center"/>
    </xf>
    <xf numFmtId="193" fontId="59" fillId="2" borderId="34" xfId="6" applyNumberFormat="1" applyFont="1" applyFill="1" applyBorder="1" applyAlignment="1">
      <alignment horizontal="right" vertical="center"/>
    </xf>
    <xf numFmtId="193" fontId="59" fillId="2" borderId="57" xfId="6" applyNumberFormat="1" applyFont="1" applyFill="1" applyBorder="1" applyAlignment="1">
      <alignment horizontal="right" vertical="center"/>
    </xf>
    <xf numFmtId="193" fontId="59" fillId="2" borderId="36" xfId="6" applyNumberFormat="1" applyFont="1" applyFill="1" applyBorder="1" applyAlignment="1">
      <alignment horizontal="right" vertical="center"/>
    </xf>
    <xf numFmtId="193" fontId="59" fillId="2" borderId="10" xfId="6" applyNumberFormat="1" applyFont="1" applyFill="1" applyBorder="1" applyAlignment="1">
      <alignment horizontal="right" vertical="center"/>
    </xf>
    <xf numFmtId="41" fontId="59" fillId="2" borderId="0" xfId="2" applyNumberFormat="1" applyFont="1" applyFill="1">
      <alignment vertical="center"/>
    </xf>
    <xf numFmtId="41" fontId="47" fillId="2" borderId="0" xfId="2" applyNumberFormat="1" applyFont="1" applyFill="1">
      <alignment vertical="center"/>
    </xf>
    <xf numFmtId="198" fontId="56" fillId="2" borderId="0" xfId="0" applyNumberFormat="1" applyFont="1" applyFill="1">
      <alignment vertical="center"/>
    </xf>
    <xf numFmtId="41" fontId="47" fillId="2" borderId="102" xfId="6" applyFont="1" applyFill="1" applyBorder="1" applyAlignment="1">
      <alignment horizontal="right" vertical="center"/>
    </xf>
    <xf numFmtId="193" fontId="47" fillId="0" borderId="6" xfId="6" applyNumberFormat="1" applyFont="1" applyFill="1" applyBorder="1" applyAlignment="1">
      <alignment horizontal="right" vertical="center"/>
    </xf>
    <xf numFmtId="193" fontId="47" fillId="0" borderId="132" xfId="6" applyNumberFormat="1" applyFont="1" applyFill="1" applyBorder="1" applyAlignment="1">
      <alignment horizontal="right" vertical="center"/>
    </xf>
    <xf numFmtId="193" fontId="47" fillId="0" borderId="9" xfId="6" applyNumberFormat="1" applyFont="1" applyFill="1" applyBorder="1" applyAlignment="1">
      <alignment horizontal="right" vertical="center"/>
    </xf>
    <xf numFmtId="193" fontId="47" fillId="0" borderId="75" xfId="6" applyNumberFormat="1" applyFont="1" applyFill="1" applyBorder="1" applyAlignment="1">
      <alignment horizontal="right" vertical="center"/>
    </xf>
    <xf numFmtId="193" fontId="47" fillId="0" borderId="133" xfId="6" applyNumberFormat="1" applyFont="1" applyFill="1" applyBorder="1" applyAlignment="1">
      <alignment horizontal="right" vertical="center"/>
    </xf>
    <xf numFmtId="193" fontId="47" fillId="0" borderId="100" xfId="6" applyNumberFormat="1" applyFont="1" applyFill="1" applyBorder="1" applyAlignment="1">
      <alignment horizontal="right" vertical="center"/>
    </xf>
    <xf numFmtId="193" fontId="47" fillId="0" borderId="157" xfId="6" applyNumberFormat="1" applyFont="1" applyFill="1" applyBorder="1" applyAlignment="1">
      <alignment horizontal="right" vertical="center"/>
    </xf>
    <xf numFmtId="178" fontId="47" fillId="2" borderId="90" xfId="0" applyNumberFormat="1" applyFont="1" applyFill="1" applyBorder="1" applyAlignment="1">
      <alignment horizontal="right" vertical="center"/>
    </xf>
    <xf numFmtId="179" fontId="47" fillId="2" borderId="93" xfId="0" applyNumberFormat="1" applyFont="1" applyFill="1" applyBorder="1" applyAlignment="1">
      <alignment horizontal="right" vertical="center"/>
    </xf>
    <xf numFmtId="178" fontId="47" fillId="2" borderId="62" xfId="0" applyNumberFormat="1" applyFont="1" applyFill="1" applyBorder="1" applyAlignment="1">
      <alignment horizontal="right" vertical="center"/>
    </xf>
    <xf numFmtId="179" fontId="47" fillId="2" borderId="62" xfId="0" applyNumberFormat="1" applyFont="1" applyFill="1" applyBorder="1" applyAlignment="1">
      <alignment horizontal="right" vertical="center"/>
    </xf>
    <xf numFmtId="193" fontId="47" fillId="2" borderId="93" xfId="6" applyNumberFormat="1" applyFont="1" applyFill="1" applyBorder="1" applyAlignment="1">
      <alignment horizontal="right" vertical="center"/>
    </xf>
    <xf numFmtId="179" fontId="47" fillId="0" borderId="99" xfId="0" applyNumberFormat="1" applyFont="1" applyFill="1" applyBorder="1" applyAlignment="1">
      <alignment horizontal="right" vertical="center"/>
    </xf>
    <xf numFmtId="193" fontId="47" fillId="2" borderId="6" xfId="0" applyNumberFormat="1" applyFont="1" applyFill="1" applyBorder="1" applyAlignment="1">
      <alignment horizontal="right" vertical="center"/>
    </xf>
    <xf numFmtId="193" fontId="47" fillId="2" borderId="30" xfId="0" applyNumberFormat="1" applyFont="1" applyFill="1" applyBorder="1" applyAlignment="1">
      <alignment horizontal="right" vertical="center"/>
    </xf>
    <xf numFmtId="193" fontId="47" fillId="2" borderId="50" xfId="0" applyNumberFormat="1" applyFont="1" applyFill="1" applyBorder="1" applyAlignment="1">
      <alignment horizontal="right" vertical="center"/>
    </xf>
    <xf numFmtId="193" fontId="47" fillId="2" borderId="9" xfId="0" applyNumberFormat="1" applyFont="1" applyFill="1" applyBorder="1" applyAlignment="1">
      <alignment horizontal="right" vertical="center"/>
    </xf>
    <xf numFmtId="193" fontId="47" fillId="2" borderId="28" xfId="0" applyNumberFormat="1" applyFont="1" applyFill="1" applyBorder="1" applyAlignment="1">
      <alignment horizontal="right" vertical="center"/>
    </xf>
    <xf numFmtId="193" fontId="47" fillId="2" borderId="4" xfId="6" applyNumberFormat="1" applyFont="1" applyFill="1" applyBorder="1" applyAlignment="1">
      <alignment horizontal="right" vertical="center"/>
    </xf>
    <xf numFmtId="193" fontId="47" fillId="2" borderId="52" xfId="6" applyNumberFormat="1" applyFont="1" applyFill="1" applyBorder="1" applyAlignment="1">
      <alignment horizontal="right" vertical="center"/>
    </xf>
    <xf numFmtId="193" fontId="47" fillId="2" borderId="24" xfId="6" applyNumberFormat="1" applyFont="1" applyFill="1" applyBorder="1" applyAlignment="1">
      <alignment horizontal="right" vertical="center"/>
    </xf>
    <xf numFmtId="193" fontId="47" fillId="2" borderId="33" xfId="6" applyNumberFormat="1" applyFont="1" applyFill="1" applyBorder="1" applyAlignment="1">
      <alignment horizontal="right" vertical="center"/>
    </xf>
    <xf numFmtId="193" fontId="47" fillId="2" borderId="53" xfId="6" applyNumberFormat="1" applyFont="1" applyFill="1" applyBorder="1" applyAlignment="1">
      <alignment horizontal="right" vertical="center"/>
    </xf>
    <xf numFmtId="193" fontId="47" fillId="2" borderId="13" xfId="6" applyNumberFormat="1" applyFont="1" applyFill="1" applyBorder="1" applyAlignment="1">
      <alignment horizontal="right" vertical="center"/>
    </xf>
    <xf numFmtId="193" fontId="47" fillId="2" borderId="20" xfId="6" applyNumberFormat="1" applyFont="1" applyFill="1" applyBorder="1" applyAlignment="1">
      <alignment horizontal="right" vertical="center"/>
    </xf>
    <xf numFmtId="178" fontId="47" fillId="2" borderId="2" xfId="6" applyNumberFormat="1" applyFont="1" applyFill="1" applyBorder="1" applyAlignment="1">
      <alignment vertical="center"/>
    </xf>
    <xf numFmtId="178" fontId="47" fillId="2" borderId="21" xfId="6" applyNumberFormat="1" applyFont="1" applyFill="1" applyBorder="1" applyAlignment="1">
      <alignment vertical="center"/>
    </xf>
    <xf numFmtId="178" fontId="47" fillId="2" borderId="6" xfId="6" applyNumberFormat="1" applyFont="1" applyFill="1" applyBorder="1" applyAlignment="1">
      <alignment vertical="center"/>
    </xf>
    <xf numFmtId="178" fontId="47" fillId="2" borderId="88" xfId="6" applyNumberFormat="1" applyFont="1" applyFill="1" applyBorder="1" applyAlignment="1">
      <alignment vertical="center"/>
    </xf>
    <xf numFmtId="178" fontId="47" fillId="2" borderId="91" xfId="6" applyNumberFormat="1" applyFont="1" applyFill="1" applyBorder="1" applyAlignment="1">
      <alignment vertical="center"/>
    </xf>
    <xf numFmtId="178" fontId="47" fillId="2" borderId="94" xfId="6" applyNumberFormat="1" applyFont="1" applyFill="1" applyBorder="1" applyAlignment="1">
      <alignment vertical="center"/>
    </xf>
    <xf numFmtId="178" fontId="47" fillId="2" borderId="93" xfId="6" applyNumberFormat="1" applyFont="1" applyFill="1" applyBorder="1" applyAlignment="1">
      <alignment vertical="center"/>
    </xf>
    <xf numFmtId="178" fontId="47" fillId="2" borderId="4" xfId="6" applyNumberFormat="1" applyFont="1" applyFill="1" applyBorder="1" applyAlignment="1">
      <alignment vertical="center"/>
    </xf>
    <xf numFmtId="178" fontId="47" fillId="2" borderId="25" xfId="6" applyNumberFormat="1" applyFont="1" applyFill="1" applyBorder="1" applyAlignment="1">
      <alignment vertical="center"/>
    </xf>
    <xf numFmtId="178" fontId="47" fillId="2" borderId="0" xfId="6" applyNumberFormat="1" applyFont="1" applyFill="1" applyBorder="1" applyAlignment="1">
      <alignment vertical="center"/>
    </xf>
    <xf numFmtId="178" fontId="47" fillId="2" borderId="9" xfId="6" applyNumberFormat="1" applyFont="1" applyFill="1" applyBorder="1" applyAlignment="1">
      <alignment vertical="center"/>
    </xf>
    <xf numFmtId="178" fontId="47" fillId="2" borderId="34" xfId="6" applyNumberFormat="1" applyFont="1" applyFill="1" applyBorder="1" applyAlignment="1">
      <alignment vertical="center"/>
    </xf>
    <xf numFmtId="178" fontId="47" fillId="2" borderId="29" xfId="6" applyNumberFormat="1" applyFont="1" applyFill="1" applyBorder="1" applyAlignment="1">
      <alignment vertical="center"/>
    </xf>
    <xf numFmtId="178" fontId="47" fillId="2" borderId="30" xfId="6" applyNumberFormat="1" applyFont="1" applyFill="1" applyBorder="1" applyAlignment="1">
      <alignment vertical="center"/>
    </xf>
    <xf numFmtId="178" fontId="47" fillId="2" borderId="10" xfId="6" applyNumberFormat="1" applyFont="1" applyFill="1" applyBorder="1" applyAlignment="1">
      <alignment vertical="center"/>
    </xf>
    <xf numFmtId="178" fontId="47" fillId="2" borderId="17" xfId="6" applyNumberFormat="1" applyFont="1" applyFill="1" applyBorder="1" applyAlignment="1">
      <alignment vertical="center"/>
    </xf>
    <xf numFmtId="178" fontId="47" fillId="2" borderId="28" xfId="6" applyNumberFormat="1" applyFont="1" applyFill="1" applyBorder="1" applyAlignment="1">
      <alignment vertical="center"/>
    </xf>
    <xf numFmtId="179" fontId="47" fillId="2" borderId="88" xfId="6" applyNumberFormat="1" applyFont="1" applyFill="1" applyBorder="1" applyAlignment="1">
      <alignment vertical="center"/>
    </xf>
    <xf numFmtId="179" fontId="47" fillId="2" borderId="91" xfId="6" applyNumberFormat="1" applyFont="1" applyFill="1" applyBorder="1" applyAlignment="1">
      <alignment vertical="center"/>
    </xf>
    <xf numFmtId="179" fontId="47" fillId="2" borderId="94" xfId="6" applyNumberFormat="1" applyFont="1" applyFill="1" applyBorder="1" applyAlignment="1">
      <alignment vertical="center"/>
    </xf>
    <xf numFmtId="179" fontId="47" fillId="2" borderId="93" xfId="6" applyNumberFormat="1" applyFont="1" applyFill="1" applyBorder="1" applyAlignment="1">
      <alignment vertical="center"/>
    </xf>
    <xf numFmtId="179" fontId="47" fillId="2" borderId="25" xfId="6" applyNumberFormat="1" applyFont="1" applyFill="1" applyBorder="1" applyAlignment="1">
      <alignment vertical="center"/>
    </xf>
    <xf numFmtId="179" fontId="47" fillId="2" borderId="0" xfId="6" applyNumberFormat="1" applyFont="1" applyFill="1" applyBorder="1" applyAlignment="1">
      <alignment vertical="center"/>
    </xf>
    <xf numFmtId="179" fontId="47" fillId="2" borderId="34" xfId="6" applyNumberFormat="1" applyFont="1" applyFill="1" applyBorder="1" applyAlignment="1">
      <alignment vertical="center"/>
    </xf>
    <xf numFmtId="179" fontId="47" fillId="2" borderId="29" xfId="6" applyNumberFormat="1" applyFont="1" applyFill="1" applyBorder="1" applyAlignment="1">
      <alignment vertical="center"/>
    </xf>
    <xf numFmtId="179" fontId="47" fillId="2" borderId="30" xfId="6" applyNumberFormat="1" applyFont="1" applyFill="1" applyBorder="1" applyAlignment="1">
      <alignment vertical="center"/>
    </xf>
    <xf numFmtId="179" fontId="47" fillId="2" borderId="10" xfId="6" applyNumberFormat="1" applyFont="1" applyFill="1" applyBorder="1" applyAlignment="1">
      <alignment vertical="center"/>
    </xf>
    <xf numFmtId="179" fontId="47" fillId="2" borderId="17" xfId="6" applyNumberFormat="1" applyFont="1" applyFill="1" applyBorder="1" applyAlignment="1">
      <alignment vertical="center"/>
    </xf>
    <xf numFmtId="179" fontId="47" fillId="2" borderId="28" xfId="6" applyNumberFormat="1" applyFont="1" applyFill="1" applyBorder="1" applyAlignment="1">
      <alignment vertical="center"/>
    </xf>
    <xf numFmtId="199" fontId="50" fillId="2" borderId="94" xfId="6" applyNumberFormat="1" applyFont="1" applyFill="1" applyBorder="1" applyAlignment="1">
      <alignment vertical="center"/>
    </xf>
    <xf numFmtId="199" fontId="50" fillId="2" borderId="11" xfId="6" applyNumberFormat="1" applyFont="1" applyFill="1" applyBorder="1" applyAlignment="1">
      <alignment horizontal="right" vertical="center"/>
    </xf>
    <xf numFmtId="41" fontId="59" fillId="2" borderId="1" xfId="6" applyFont="1" applyFill="1" applyBorder="1" applyAlignment="1">
      <alignment horizontal="right" vertical="center"/>
    </xf>
    <xf numFmtId="41" fontId="59" fillId="2" borderId="19" xfId="6" applyFont="1" applyFill="1" applyBorder="1" applyAlignment="1">
      <alignment horizontal="right" vertical="center"/>
    </xf>
    <xf numFmtId="41" fontId="59" fillId="2" borderId="23" xfId="6" applyFont="1" applyFill="1" applyBorder="1" applyAlignment="1">
      <alignment horizontal="right" vertical="center"/>
    </xf>
    <xf numFmtId="41" fontId="59" fillId="2" borderId="27" xfId="6" applyFont="1" applyFill="1" applyBorder="1" applyAlignment="1">
      <alignment horizontal="right" vertical="center"/>
    </xf>
    <xf numFmtId="0" fontId="46" fillId="36" borderId="0" xfId="0" applyFont="1" applyFill="1">
      <alignment vertical="center"/>
    </xf>
    <xf numFmtId="178" fontId="47" fillId="2" borderId="56" xfId="0" applyNumberFormat="1" applyFont="1" applyFill="1" applyBorder="1" applyAlignment="1">
      <alignment horizontal="right" vertical="center"/>
    </xf>
    <xf numFmtId="179" fontId="47" fillId="2" borderId="14" xfId="0" applyNumberFormat="1" applyFont="1" applyFill="1" applyBorder="1" applyAlignment="1">
      <alignment horizontal="right" vertical="center"/>
    </xf>
    <xf numFmtId="179" fontId="47" fillId="0" borderId="10" xfId="0" applyNumberFormat="1" applyFont="1" applyFill="1" applyBorder="1" applyAlignment="1">
      <alignment horizontal="right" vertical="center"/>
    </xf>
    <xf numFmtId="179" fontId="47" fillId="0" borderId="3" xfId="0" applyNumberFormat="1" applyFont="1" applyFill="1" applyBorder="1" applyAlignment="1">
      <alignment horizontal="right" vertical="center"/>
    </xf>
    <xf numFmtId="179" fontId="47" fillId="2" borderId="158" xfId="0" applyNumberFormat="1" applyFont="1" applyFill="1" applyBorder="1" applyAlignment="1">
      <alignment horizontal="right" vertical="center"/>
    </xf>
    <xf numFmtId="178" fontId="47" fillId="2" borderId="60" xfId="0" applyNumberFormat="1" applyFont="1" applyFill="1" applyBorder="1" applyAlignment="1">
      <alignment horizontal="right" vertical="center"/>
    </xf>
    <xf numFmtId="179" fontId="47" fillId="2" borderId="61" xfId="0" applyNumberFormat="1" applyFont="1" applyFill="1" applyBorder="1" applyAlignment="1">
      <alignment horizontal="right" vertical="center"/>
    </xf>
    <xf numFmtId="41" fontId="73" fillId="0" borderId="72" xfId="6" applyFont="1" applyFill="1" applyBorder="1" applyAlignment="1">
      <alignment horizontal="right" vertical="center"/>
    </xf>
    <xf numFmtId="41" fontId="73" fillId="2" borderId="9" xfId="6" applyFont="1" applyFill="1" applyBorder="1" applyAlignment="1">
      <alignment horizontal="right" vertical="center"/>
    </xf>
    <xf numFmtId="41" fontId="73" fillId="0" borderId="73" xfId="6" applyFont="1" applyFill="1" applyBorder="1" applyAlignment="1">
      <alignment horizontal="right" vertical="center"/>
    </xf>
    <xf numFmtId="41" fontId="73" fillId="2" borderId="75" xfId="6" applyFont="1" applyFill="1" applyBorder="1" applyAlignment="1">
      <alignment horizontal="right" vertical="center"/>
    </xf>
    <xf numFmtId="41" fontId="73" fillId="0" borderId="99" xfId="6" applyFont="1" applyFill="1" applyBorder="1" applyAlignment="1">
      <alignment horizontal="right" vertical="center"/>
    </xf>
    <xf numFmtId="41" fontId="73" fillId="2" borderId="134" xfId="6" applyFont="1" applyFill="1" applyBorder="1" applyAlignment="1">
      <alignment horizontal="right" vertical="center"/>
    </xf>
    <xf numFmtId="41" fontId="59" fillId="2" borderId="120" xfId="6" applyFont="1" applyFill="1" applyBorder="1" applyAlignment="1">
      <alignment horizontal="center" vertical="center"/>
    </xf>
    <xf numFmtId="41" fontId="47" fillId="2" borderId="34" xfId="6" applyFont="1" applyFill="1" applyBorder="1" applyAlignment="1">
      <alignment horizontal="center" vertical="center"/>
    </xf>
    <xf numFmtId="41" fontId="47" fillId="2" borderId="57" xfId="6" applyFont="1" applyFill="1" applyBorder="1" applyAlignment="1">
      <alignment horizontal="center" vertical="center"/>
    </xf>
    <xf numFmtId="193" fontId="59" fillId="2" borderId="120" xfId="6" applyNumberFormat="1" applyFont="1" applyFill="1" applyBorder="1" applyAlignment="1">
      <alignment horizontal="center" vertical="center"/>
    </xf>
    <xf numFmtId="193" fontId="59" fillId="2" borderId="158" xfId="6" applyNumberFormat="1" applyFont="1" applyFill="1" applyBorder="1" applyAlignment="1">
      <alignment horizontal="right" vertical="center"/>
    </xf>
    <xf numFmtId="193" fontId="59" fillId="2" borderId="54" xfId="6" applyNumberFormat="1" applyFont="1" applyFill="1" applyBorder="1" applyAlignment="1">
      <alignment horizontal="right" vertical="center"/>
    </xf>
    <xf numFmtId="193" fontId="59" fillId="2" borderId="25" xfId="6" applyNumberFormat="1" applyFont="1" applyFill="1" applyBorder="1" applyAlignment="1">
      <alignment horizontal="right" vertical="center"/>
    </xf>
    <xf numFmtId="41" fontId="59" fillId="0" borderId="88" xfId="6" applyFont="1" applyFill="1" applyBorder="1" applyAlignment="1">
      <alignment horizontal="right" vertical="center"/>
    </xf>
    <xf numFmtId="179" fontId="59" fillId="0" borderId="120" xfId="0" applyNumberFormat="1" applyFont="1" applyFill="1" applyBorder="1" applyAlignment="1">
      <alignment horizontal="right" vertical="center"/>
    </xf>
    <xf numFmtId="178" fontId="59" fillId="0" borderId="88" xfId="0" applyNumberFormat="1" applyFont="1" applyFill="1" applyBorder="1" applyAlignment="1">
      <alignment horizontal="right" vertical="center"/>
    </xf>
    <xf numFmtId="178" fontId="59" fillId="0" borderId="94" xfId="0" applyNumberFormat="1" applyFont="1" applyFill="1" applyBorder="1" applyAlignment="1">
      <alignment horizontal="right" vertical="center"/>
    </xf>
    <xf numFmtId="179" fontId="59" fillId="0" borderId="118" xfId="0" applyNumberFormat="1" applyFont="1" applyFill="1" applyBorder="1" applyAlignment="1">
      <alignment horizontal="right" vertical="center"/>
    </xf>
    <xf numFmtId="179" fontId="59" fillId="0" borderId="154" xfId="0" applyNumberFormat="1" applyFont="1" applyFill="1" applyBorder="1" applyAlignment="1">
      <alignment horizontal="right" vertical="center"/>
    </xf>
    <xf numFmtId="178" fontId="59" fillId="0" borderId="154" xfId="0" applyNumberFormat="1" applyFont="1" applyFill="1" applyBorder="1" applyAlignment="1">
      <alignment horizontal="right" vertical="center"/>
    </xf>
    <xf numFmtId="41" fontId="59" fillId="0" borderId="48" xfId="6" applyFont="1" applyFill="1" applyBorder="1" applyAlignment="1">
      <alignment horizontal="right" vertical="center"/>
    </xf>
    <xf numFmtId="179" fontId="59" fillId="0" borderId="30" xfId="0" applyNumberFormat="1" applyFont="1" applyFill="1" applyBorder="1" applyAlignment="1">
      <alignment horizontal="right" vertical="center"/>
    </xf>
    <xf numFmtId="178" fontId="59" fillId="0" borderId="48" xfId="0" applyNumberFormat="1" applyFont="1" applyFill="1" applyBorder="1" applyAlignment="1">
      <alignment horizontal="right" vertical="center"/>
    </xf>
    <xf numFmtId="178" fontId="59" fillId="0" borderId="30" xfId="0" applyNumberFormat="1" applyFont="1" applyFill="1" applyBorder="1" applyAlignment="1">
      <alignment horizontal="right" vertical="center"/>
    </xf>
    <xf numFmtId="41" fontId="59" fillId="0" borderId="126" xfId="6" applyFont="1" applyFill="1" applyBorder="1" applyAlignment="1">
      <alignment horizontal="right" vertical="center"/>
    </xf>
    <xf numFmtId="179" fontId="59" fillId="0" borderId="103" xfId="0" applyNumberFormat="1" applyFont="1" applyFill="1" applyBorder="1" applyAlignment="1">
      <alignment horizontal="right" vertical="center"/>
    </xf>
    <xf numFmtId="178" fontId="59" fillId="0" borderId="126" xfId="0" applyNumberFormat="1" applyFont="1" applyFill="1" applyBorder="1" applyAlignment="1">
      <alignment horizontal="right" vertical="center"/>
    </xf>
    <xf numFmtId="178" fontId="59" fillId="0" borderId="103" xfId="0" applyNumberFormat="1" applyFont="1" applyFill="1" applyBorder="1" applyAlignment="1">
      <alignment horizontal="right" vertical="center"/>
    </xf>
    <xf numFmtId="41" fontId="59" fillId="0" borderId="11" xfId="6" applyFont="1" applyFill="1" applyBorder="1" applyAlignment="1">
      <alignment horizontal="right" vertical="center"/>
    </xf>
    <xf numFmtId="179" fontId="59" fillId="0" borderId="28" xfId="0" applyNumberFormat="1" applyFont="1" applyFill="1" applyBorder="1" applyAlignment="1">
      <alignment horizontal="right" vertical="center"/>
    </xf>
    <xf numFmtId="178" fontId="59" fillId="0" borderId="11" xfId="0" applyNumberFormat="1" applyFont="1" applyFill="1" applyBorder="1" applyAlignment="1">
      <alignment horizontal="right" vertical="center"/>
    </xf>
    <xf numFmtId="178" fontId="59" fillId="0" borderId="28" xfId="0" applyNumberFormat="1" applyFont="1" applyFill="1" applyBorder="1" applyAlignment="1">
      <alignment horizontal="right" vertical="center"/>
    </xf>
    <xf numFmtId="43" fontId="56" fillId="2" borderId="0" xfId="0" applyNumberFormat="1" applyFont="1" applyFill="1">
      <alignment vertical="center"/>
    </xf>
    <xf numFmtId="41" fontId="47" fillId="2" borderId="91" xfId="6" applyFont="1" applyFill="1" applyBorder="1" applyAlignment="1">
      <alignment horizontal="right" vertical="center"/>
    </xf>
    <xf numFmtId="41" fontId="59" fillId="2" borderId="66" xfId="6" applyFont="1" applyFill="1" applyBorder="1" applyAlignment="1">
      <alignment horizontal="center" vertical="center"/>
    </xf>
    <xf numFmtId="41" fontId="59" fillId="2" borderId="3" xfId="6" applyFont="1" applyFill="1" applyBorder="1" applyAlignment="1">
      <alignment horizontal="center" vertical="center"/>
    </xf>
    <xf numFmtId="41" fontId="59" fillId="2" borderId="88" xfId="6" applyFont="1" applyFill="1" applyBorder="1" applyAlignment="1">
      <alignment horizontal="center" vertical="center"/>
    </xf>
    <xf numFmtId="41" fontId="59" fillId="2" borderId="91" xfId="6" applyFont="1" applyFill="1" applyBorder="1" applyAlignment="1">
      <alignment horizontal="right" vertical="center"/>
    </xf>
    <xf numFmtId="41" fontId="59" fillId="2" borderId="94" xfId="6" applyFont="1" applyFill="1" applyBorder="1" applyAlignment="1">
      <alignment horizontal="center" vertical="center"/>
    </xf>
    <xf numFmtId="41" fontId="59" fillId="2" borderId="52" xfId="6" applyFont="1" applyFill="1" applyBorder="1" applyAlignment="1">
      <alignment horizontal="center" vertical="center"/>
    </xf>
    <xf numFmtId="41" fontId="59" fillId="2" borderId="57" xfId="6" applyFont="1" applyFill="1" applyBorder="1" applyAlignment="1">
      <alignment horizontal="center" vertical="center"/>
    </xf>
    <xf numFmtId="193" fontId="59" fillId="2" borderId="91" xfId="6" applyNumberFormat="1" applyFont="1" applyFill="1" applyBorder="1" applyAlignment="1">
      <alignment horizontal="right" vertical="center"/>
    </xf>
    <xf numFmtId="193" fontId="59" fillId="2" borderId="118" xfId="6" applyNumberFormat="1" applyFont="1" applyFill="1" applyBorder="1" applyAlignment="1">
      <alignment horizontal="center" vertical="center"/>
    </xf>
    <xf numFmtId="193" fontId="59" fillId="2" borderId="50" xfId="6" applyNumberFormat="1" applyFont="1" applyFill="1" applyBorder="1" applyAlignment="1">
      <alignment horizontal="right" vertical="center"/>
    </xf>
    <xf numFmtId="193" fontId="59" fillId="2" borderId="9" xfId="6" applyNumberFormat="1" applyFont="1" applyFill="1" applyBorder="1" applyAlignment="1">
      <alignment horizontal="right" vertical="center"/>
    </xf>
    <xf numFmtId="178" fontId="47" fillId="0" borderId="90" xfId="0" applyNumberFormat="1" applyFont="1" applyFill="1" applyBorder="1" applyAlignment="1">
      <alignment horizontal="right" vertical="center"/>
    </xf>
    <xf numFmtId="179" fontId="47" fillId="2" borderId="91" xfId="0" applyNumberFormat="1" applyFont="1" applyFill="1" applyBorder="1" applyAlignment="1">
      <alignment horizontal="right" vertical="center"/>
    </xf>
    <xf numFmtId="178" fontId="47" fillId="0" borderId="91" xfId="0" applyNumberFormat="1" applyFont="1" applyFill="1" applyBorder="1" applyAlignment="1">
      <alignment horizontal="right" vertical="center"/>
    </xf>
    <xf numFmtId="178" fontId="47" fillId="2" borderId="35" xfId="0" applyNumberFormat="1" applyFont="1" applyFill="1" applyBorder="1" applyAlignment="1">
      <alignment horizontal="right" vertical="center"/>
    </xf>
    <xf numFmtId="178" fontId="47" fillId="2" borderId="14" xfId="0" applyNumberFormat="1" applyFont="1" applyFill="1" applyBorder="1" applyAlignment="1">
      <alignment horizontal="right" vertical="center"/>
    </xf>
    <xf numFmtId="179" fontId="47" fillId="2" borderId="16" xfId="0" applyNumberFormat="1" applyFont="1" applyFill="1" applyBorder="1" applyAlignment="1">
      <alignment horizontal="right" vertical="center"/>
    </xf>
    <xf numFmtId="41" fontId="59" fillId="2" borderId="3" xfId="6" applyFont="1" applyFill="1" applyBorder="1" applyAlignment="1">
      <alignment horizontal="center" vertical="center" wrapText="1"/>
    </xf>
    <xf numFmtId="179" fontId="59" fillId="2" borderId="122" xfId="0" applyNumberFormat="1" applyFont="1" applyFill="1" applyBorder="1" applyAlignment="1">
      <alignment horizontal="right" vertical="center"/>
    </xf>
    <xf numFmtId="178" fontId="59" fillId="2" borderId="119" xfId="0" applyNumberFormat="1" applyFont="1" applyFill="1" applyBorder="1" applyAlignment="1">
      <alignment horizontal="right" vertical="center"/>
    </xf>
    <xf numFmtId="179" fontId="59" fillId="2" borderId="120" xfId="0" applyNumberFormat="1" applyFont="1" applyFill="1" applyBorder="1" applyAlignment="1">
      <alignment horizontal="right" vertical="center"/>
    </xf>
    <xf numFmtId="178" fontId="59" fillId="2" borderId="120" xfId="0" applyNumberFormat="1" applyFont="1" applyFill="1" applyBorder="1" applyAlignment="1">
      <alignment horizontal="right" vertical="center"/>
    </xf>
    <xf numFmtId="41" fontId="59" fillId="0" borderId="94" xfId="6" applyFont="1" applyFill="1" applyBorder="1" applyAlignment="1">
      <alignment horizontal="center" vertical="center"/>
    </xf>
    <xf numFmtId="179" fontId="59" fillId="0" borderId="89" xfId="0" applyNumberFormat="1" applyFont="1" applyFill="1" applyBorder="1" applyAlignment="1">
      <alignment horizontal="right" vertical="center"/>
    </xf>
    <xf numFmtId="179" fontId="59" fillId="0" borderId="91" xfId="0" applyNumberFormat="1" applyFont="1" applyFill="1" applyBorder="1" applyAlignment="1">
      <alignment horizontal="right" vertical="center"/>
    </xf>
    <xf numFmtId="178" fontId="59" fillId="0" borderId="91" xfId="0" applyNumberFormat="1" applyFont="1" applyFill="1" applyBorder="1" applyAlignment="1">
      <alignment horizontal="right" vertical="center"/>
    </xf>
    <xf numFmtId="41" fontId="59" fillId="0" borderId="135" xfId="6" applyFont="1" applyFill="1" applyBorder="1" applyAlignment="1">
      <alignment horizontal="center" vertical="center"/>
    </xf>
    <xf numFmtId="178" fontId="59" fillId="0" borderId="135" xfId="0" applyNumberFormat="1" applyFont="1" applyFill="1" applyBorder="1" applyAlignment="1">
      <alignment horizontal="right" vertical="center"/>
    </xf>
    <xf numFmtId="179" fontId="59" fillId="0" borderId="108" xfId="0" applyNumberFormat="1" applyFont="1" applyFill="1" applyBorder="1" applyAlignment="1">
      <alignment horizontal="right" vertical="center"/>
    </xf>
    <xf numFmtId="178" fontId="59" fillId="0" borderId="109" xfId="0" applyNumberFormat="1" applyFont="1" applyFill="1" applyBorder="1" applyAlignment="1">
      <alignment horizontal="right" vertical="center"/>
    </xf>
    <xf numFmtId="179" fontId="59" fillId="0" borderId="107" xfId="0" applyNumberFormat="1" applyFont="1" applyFill="1" applyBorder="1" applyAlignment="1">
      <alignment horizontal="right" vertical="center"/>
    </xf>
    <xf numFmtId="178" fontId="59" fillId="0" borderId="107" xfId="0" applyNumberFormat="1" applyFont="1" applyFill="1" applyBorder="1" applyAlignment="1">
      <alignment horizontal="right" vertical="center"/>
    </xf>
    <xf numFmtId="41" fontId="59" fillId="0" borderId="0" xfId="6" applyFont="1" applyFill="1" applyBorder="1" applyAlignment="1">
      <alignment horizontal="center" vertical="center"/>
    </xf>
    <xf numFmtId="178" fontId="59" fillId="0" borderId="4" xfId="0" applyNumberFormat="1" applyFont="1" applyFill="1" applyBorder="1" applyAlignment="1">
      <alignment horizontal="right" vertical="center"/>
    </xf>
    <xf numFmtId="179" fontId="59" fillId="0" borderId="23" xfId="0" applyNumberFormat="1" applyFont="1" applyFill="1" applyBorder="1" applyAlignment="1">
      <alignment horizontal="right" vertical="center"/>
    </xf>
    <xf numFmtId="178" fontId="59" fillId="0" borderId="24" xfId="0" applyNumberFormat="1" applyFont="1" applyFill="1" applyBorder="1" applyAlignment="1">
      <alignment horizontal="right" vertical="center"/>
    </xf>
    <xf numFmtId="179" fontId="59" fillId="0" borderId="25" xfId="0" applyNumberFormat="1" applyFont="1" applyFill="1" applyBorder="1" applyAlignment="1">
      <alignment horizontal="right" vertical="center"/>
    </xf>
    <xf numFmtId="178" fontId="59" fillId="0" borderId="25" xfId="0" applyNumberFormat="1" applyFont="1" applyFill="1" applyBorder="1" applyAlignment="1">
      <alignment horizontal="right" vertical="center"/>
    </xf>
    <xf numFmtId="41" fontId="59" fillId="0" borderId="48" xfId="6" applyFont="1" applyFill="1" applyBorder="1" applyAlignment="1">
      <alignment horizontal="center" vertical="center"/>
    </xf>
    <xf numFmtId="179" fontId="59" fillId="0" borderId="47" xfId="0" applyNumberFormat="1" applyFont="1" applyFill="1" applyBorder="1" applyAlignment="1">
      <alignment horizontal="right" vertical="center"/>
    </xf>
    <xf numFmtId="178" fontId="59" fillId="0" borderId="33" xfId="0" applyNumberFormat="1" applyFont="1" applyFill="1" applyBorder="1" applyAlignment="1">
      <alignment horizontal="right" vertical="center"/>
    </xf>
    <xf numFmtId="179" fontId="59" fillId="0" borderId="29" xfId="0" applyNumberFormat="1" applyFont="1" applyFill="1" applyBorder="1" applyAlignment="1">
      <alignment horizontal="right" vertical="center"/>
    </xf>
    <xf numFmtId="178" fontId="59" fillId="0" borderId="29" xfId="0" applyNumberFormat="1" applyFont="1" applyFill="1" applyBorder="1" applyAlignment="1">
      <alignment horizontal="right" vertical="center"/>
    </xf>
    <xf numFmtId="41" fontId="59" fillId="0" borderId="126" xfId="6" applyFont="1" applyFill="1" applyBorder="1" applyAlignment="1">
      <alignment horizontal="center" vertical="center"/>
    </xf>
    <xf numFmtId="179" fontId="59" fillId="0" borderId="114" xfId="0" applyNumberFormat="1" applyFont="1" applyFill="1" applyBorder="1" applyAlignment="1">
      <alignment horizontal="right" vertical="center"/>
    </xf>
    <xf numFmtId="178" fontId="59" fillId="0" borderId="97" xfId="0" applyNumberFormat="1" applyFont="1" applyFill="1" applyBorder="1" applyAlignment="1">
      <alignment horizontal="right" vertical="center"/>
    </xf>
    <xf numFmtId="179" fontId="59" fillId="0" borderId="104" xfId="0" applyNumberFormat="1" applyFont="1" applyFill="1" applyBorder="1" applyAlignment="1">
      <alignment horizontal="right" vertical="center"/>
    </xf>
    <xf numFmtId="178" fontId="59" fillId="0" borderId="104" xfId="0" applyNumberFormat="1" applyFont="1" applyFill="1" applyBorder="1" applyAlignment="1">
      <alignment horizontal="right" vertical="center"/>
    </xf>
    <xf numFmtId="41" fontId="59" fillId="0" borderId="11" xfId="6" applyFont="1" applyFill="1" applyBorder="1" applyAlignment="1">
      <alignment horizontal="center" vertical="center"/>
    </xf>
    <xf numFmtId="179" fontId="59" fillId="0" borderId="27" xfId="0" applyNumberFormat="1" applyFont="1" applyFill="1" applyBorder="1" applyAlignment="1">
      <alignment horizontal="right" vertical="center"/>
    </xf>
    <xf numFmtId="178" fontId="59" fillId="0" borderId="13" xfId="0" applyNumberFormat="1" applyFont="1" applyFill="1" applyBorder="1" applyAlignment="1">
      <alignment horizontal="right" vertical="center"/>
    </xf>
    <xf numFmtId="179" fontId="59" fillId="0" borderId="17" xfId="0" applyNumberFormat="1" applyFont="1" applyFill="1" applyBorder="1" applyAlignment="1">
      <alignment horizontal="right" vertical="center"/>
    </xf>
    <xf numFmtId="178" fontId="59" fillId="0" borderId="17" xfId="0" applyNumberFormat="1" applyFont="1" applyFill="1" applyBorder="1" applyAlignment="1">
      <alignment horizontal="right" vertical="center"/>
    </xf>
    <xf numFmtId="41" fontId="59" fillId="0" borderId="91" xfId="6" applyFont="1" applyFill="1" applyBorder="1" applyAlignment="1">
      <alignment horizontal="right" vertical="center"/>
    </xf>
    <xf numFmtId="41" fontId="59" fillId="0" borderId="94" xfId="6" applyFont="1" applyFill="1" applyBorder="1" applyAlignment="1">
      <alignment horizontal="right" vertical="center"/>
    </xf>
    <xf numFmtId="179" fontId="59" fillId="0" borderId="90" xfId="0" applyNumberFormat="1" applyFont="1" applyFill="1" applyBorder="1" applyAlignment="1">
      <alignment horizontal="right" vertical="center"/>
    </xf>
    <xf numFmtId="179" fontId="59" fillId="0" borderId="92" xfId="0" applyNumberFormat="1" applyFont="1" applyFill="1" applyBorder="1" applyAlignment="1">
      <alignment horizontal="right" vertical="center"/>
    </xf>
    <xf numFmtId="179" fontId="59" fillId="0" borderId="94" xfId="0" applyNumberFormat="1" applyFont="1" applyFill="1" applyBorder="1" applyAlignment="1">
      <alignment horizontal="right" vertical="center"/>
    </xf>
    <xf numFmtId="179" fontId="59" fillId="0" borderId="109" xfId="0" applyNumberFormat="1" applyFont="1" applyFill="1" applyBorder="1" applyAlignment="1">
      <alignment horizontal="right" vertical="center"/>
    </xf>
    <xf numFmtId="179" fontId="59" fillId="0" borderId="144" xfId="0" applyNumberFormat="1" applyFont="1" applyFill="1" applyBorder="1" applyAlignment="1">
      <alignment horizontal="right" vertical="center"/>
    </xf>
    <xf numFmtId="179" fontId="59" fillId="0" borderId="105" xfId="0" applyNumberFormat="1" applyFont="1" applyFill="1" applyBorder="1" applyAlignment="1">
      <alignment horizontal="right" vertical="center"/>
    </xf>
    <xf numFmtId="179" fontId="59" fillId="0" borderId="24" xfId="0" applyNumberFormat="1" applyFont="1" applyFill="1" applyBorder="1" applyAlignment="1">
      <alignment horizontal="right" vertical="center"/>
    </xf>
    <xf numFmtId="179" fontId="59" fillId="0" borderId="8" xfId="0" applyNumberFormat="1" applyFont="1" applyFill="1" applyBorder="1" applyAlignment="1">
      <alignment horizontal="right" vertical="center"/>
    </xf>
    <xf numFmtId="179" fontId="59" fillId="0" borderId="0" xfId="0" applyNumberFormat="1" applyFont="1" applyFill="1" applyBorder="1" applyAlignment="1">
      <alignment horizontal="right" vertical="center"/>
    </xf>
    <xf numFmtId="179" fontId="59" fillId="0" borderId="3" xfId="0" applyNumberFormat="1" applyFont="1" applyFill="1" applyBorder="1" applyAlignment="1">
      <alignment horizontal="right" vertical="center"/>
    </xf>
    <xf numFmtId="179" fontId="59" fillId="0" borderId="145" xfId="0" applyNumberFormat="1" applyFont="1" applyFill="1" applyBorder="1" applyAlignment="1">
      <alignment horizontal="right" vertical="center"/>
    </xf>
    <xf numFmtId="179" fontId="59" fillId="0" borderId="141" xfId="0" applyNumberFormat="1" applyFont="1" applyFill="1" applyBorder="1" applyAlignment="1">
      <alignment horizontal="right" vertical="center"/>
    </xf>
    <xf numFmtId="179" fontId="59" fillId="0" borderId="146" xfId="0" applyNumberFormat="1" applyFont="1" applyFill="1" applyBorder="1" applyAlignment="1">
      <alignment horizontal="right" vertical="center"/>
    </xf>
    <xf numFmtId="179" fontId="59" fillId="0" borderId="67" xfId="0" applyNumberFormat="1" applyFont="1" applyFill="1" applyBorder="1" applyAlignment="1">
      <alignment horizontal="right" vertical="center"/>
    </xf>
    <xf numFmtId="179" fontId="59" fillId="0" borderId="69" xfId="0" applyNumberFormat="1" applyFont="1" applyFill="1" applyBorder="1" applyAlignment="1">
      <alignment horizontal="right" vertical="center"/>
    </xf>
    <xf numFmtId="179" fontId="59" fillId="0" borderId="33" xfId="0" applyNumberFormat="1" applyFont="1" applyFill="1" applyBorder="1" applyAlignment="1">
      <alignment horizontal="right" vertical="center"/>
    </xf>
    <xf numFmtId="179" fontId="59" fillId="0" borderId="31" xfId="0" applyNumberFormat="1" applyFont="1" applyFill="1" applyBorder="1" applyAlignment="1">
      <alignment horizontal="right" vertical="center"/>
    </xf>
    <xf numFmtId="179" fontId="59" fillId="0" borderId="34" xfId="0" applyNumberFormat="1" applyFont="1" applyFill="1" applyBorder="1" applyAlignment="1">
      <alignment horizontal="right" vertical="center"/>
    </xf>
    <xf numFmtId="179" fontId="59" fillId="0" borderId="147" xfId="0" applyNumberFormat="1" applyFont="1" applyFill="1" applyBorder="1" applyAlignment="1">
      <alignment horizontal="right" vertical="center"/>
    </xf>
    <xf numFmtId="179" fontId="59" fillId="0" borderId="110" xfId="0" applyNumberFormat="1" applyFont="1" applyFill="1" applyBorder="1" applyAlignment="1">
      <alignment horizontal="right" vertical="center"/>
    </xf>
    <xf numFmtId="179" fontId="59" fillId="0" borderId="148" xfId="0" applyNumberFormat="1" applyFont="1" applyFill="1" applyBorder="1" applyAlignment="1">
      <alignment horizontal="right" vertical="center"/>
    </xf>
    <xf numFmtId="179" fontId="59" fillId="0" borderId="149" xfId="0" applyNumberFormat="1" applyFont="1" applyFill="1" applyBorder="1" applyAlignment="1">
      <alignment horizontal="right" vertical="center"/>
    </xf>
    <xf numFmtId="179" fontId="59" fillId="0" borderId="150" xfId="0" applyNumberFormat="1" applyFont="1" applyFill="1" applyBorder="1" applyAlignment="1">
      <alignment horizontal="right" vertical="center"/>
    </xf>
    <xf numFmtId="179" fontId="59" fillId="0" borderId="151" xfId="0" applyNumberFormat="1" applyFont="1" applyFill="1" applyBorder="1" applyAlignment="1">
      <alignment horizontal="right" vertical="center"/>
    </xf>
    <xf numFmtId="179" fontId="59" fillId="0" borderId="152" xfId="0" applyNumberFormat="1" applyFont="1" applyFill="1" applyBorder="1" applyAlignment="1">
      <alignment horizontal="right" vertical="center"/>
    </xf>
    <xf numFmtId="179" fontId="59" fillId="0" borderId="98" xfId="0" applyNumberFormat="1" applyFont="1" applyFill="1" applyBorder="1" applyAlignment="1">
      <alignment horizontal="right" vertical="center"/>
    </xf>
    <xf numFmtId="179" fontId="59" fillId="0" borderId="153" xfId="0" applyNumberFormat="1" applyFont="1" applyFill="1" applyBorder="1" applyAlignment="1">
      <alignment horizontal="right" vertical="center"/>
    </xf>
    <xf numFmtId="179" fontId="59" fillId="0" borderId="128" xfId="0" applyNumberFormat="1" applyFont="1" applyFill="1" applyBorder="1" applyAlignment="1">
      <alignment horizontal="right" vertical="center"/>
    </xf>
    <xf numFmtId="179" fontId="59" fillId="0" borderId="13" xfId="0" applyNumberFormat="1" applyFont="1" applyFill="1" applyBorder="1" applyAlignment="1">
      <alignment horizontal="right" vertical="center"/>
    </xf>
    <xf numFmtId="179" fontId="59" fillId="0" borderId="15" xfId="0" applyNumberFormat="1" applyFont="1" applyFill="1" applyBorder="1" applyAlignment="1">
      <alignment horizontal="right" vertical="center"/>
    </xf>
    <xf numFmtId="179" fontId="59" fillId="0" borderId="10" xfId="0" applyNumberFormat="1" applyFont="1" applyFill="1" applyBorder="1" applyAlignment="1">
      <alignment horizontal="right" vertical="center"/>
    </xf>
    <xf numFmtId="193" fontId="59" fillId="0" borderId="92" xfId="6" applyNumberFormat="1" applyFont="1" applyFill="1" applyBorder="1" applyAlignment="1">
      <alignment horizontal="right" vertical="center"/>
    </xf>
    <xf numFmtId="193" fontId="59" fillId="0" borderId="144" xfId="6" applyNumberFormat="1" applyFont="1" applyFill="1" applyBorder="1" applyAlignment="1">
      <alignment horizontal="right" vertical="center"/>
    </xf>
    <xf numFmtId="193" fontId="59" fillId="0" borderId="150" xfId="6" applyNumberFormat="1" applyFont="1" applyFill="1" applyBorder="1" applyAlignment="1">
      <alignment horizontal="right" vertical="center"/>
    </xf>
    <xf numFmtId="193" fontId="59" fillId="0" borderId="152" xfId="6" applyNumberFormat="1" applyFont="1" applyFill="1" applyBorder="1" applyAlignment="1">
      <alignment horizontal="right" vertical="center"/>
    </xf>
    <xf numFmtId="193" fontId="59" fillId="0" borderId="8" xfId="6" applyNumberFormat="1" applyFont="1" applyFill="1" applyBorder="1" applyAlignment="1">
      <alignment horizontal="right" vertical="center"/>
    </xf>
    <xf numFmtId="193" fontId="59" fillId="0" borderId="15" xfId="6" applyNumberFormat="1" applyFont="1" applyFill="1" applyBorder="1" applyAlignment="1">
      <alignment horizontal="right" vertical="center"/>
    </xf>
    <xf numFmtId="41" fontId="50" fillId="2" borderId="89" xfId="6" applyFont="1" applyFill="1" applyBorder="1" applyAlignment="1">
      <alignment horizontal="right" vertical="center"/>
    </xf>
    <xf numFmtId="179" fontId="59" fillId="2" borderId="12" xfId="0" applyNumberFormat="1" applyFont="1" applyFill="1" applyBorder="1" applyAlignment="1">
      <alignment horizontal="right" vertical="center"/>
    </xf>
    <xf numFmtId="0" fontId="51" fillId="0" borderId="0" xfId="0" applyFont="1" applyFill="1" applyBorder="1" applyAlignment="1">
      <alignment horizontal="right" vertical="center"/>
    </xf>
    <xf numFmtId="0" fontId="39" fillId="2" borderId="0" xfId="0" applyFont="1" applyFill="1" applyBorder="1" applyAlignment="1">
      <alignment vertical="center" wrapText="1"/>
    </xf>
    <xf numFmtId="0" fontId="39" fillId="2" borderId="0" xfId="0" applyFont="1" applyFill="1" applyAlignment="1">
      <alignment vertical="center" wrapText="1"/>
    </xf>
    <xf numFmtId="41" fontId="47" fillId="0" borderId="91" xfId="6" applyFont="1" applyFill="1" applyBorder="1" applyAlignment="1">
      <alignment horizontal="right" vertical="center"/>
    </xf>
    <xf numFmtId="41" fontId="47" fillId="0" borderId="93" xfId="6" applyFont="1" applyFill="1" applyBorder="1" applyAlignment="1">
      <alignment horizontal="right" vertical="center"/>
    </xf>
    <xf numFmtId="41" fontId="47" fillId="0" borderId="53" xfId="6" applyFont="1" applyFill="1" applyBorder="1" applyAlignment="1">
      <alignment horizontal="right" vertical="center"/>
    </xf>
    <xf numFmtId="41" fontId="47" fillId="0" borderId="54" xfId="6" applyFont="1" applyFill="1" applyBorder="1" applyAlignment="1">
      <alignment horizontal="right" vertical="center"/>
    </xf>
    <xf numFmtId="41" fontId="47" fillId="0" borderId="50" xfId="6" applyFont="1" applyFill="1" applyBorder="1" applyAlignment="1">
      <alignment horizontal="right" vertical="center"/>
    </xf>
    <xf numFmtId="41" fontId="47" fillId="0" borderId="24" xfId="6" applyFont="1" applyFill="1" applyBorder="1" applyAlignment="1">
      <alignment horizontal="right" vertical="center"/>
    </xf>
    <xf numFmtId="41" fontId="47" fillId="2" borderId="24" xfId="6" applyFont="1" applyFill="1" applyBorder="1">
      <alignment vertical="center"/>
    </xf>
    <xf numFmtId="41" fontId="47" fillId="2" borderId="13" xfId="6" applyFont="1" applyFill="1" applyBorder="1">
      <alignment vertical="center"/>
    </xf>
    <xf numFmtId="0" fontId="8" fillId="0" borderId="0" xfId="201">
      <alignment vertical="center"/>
    </xf>
    <xf numFmtId="0" fontId="65" fillId="0" borderId="0" xfId="0" applyFont="1" applyFill="1" applyBorder="1" applyAlignment="1">
      <alignment horizontal="center" vertical="center"/>
    </xf>
    <xf numFmtId="0" fontId="56" fillId="0" borderId="0" xfId="0" applyFont="1" applyFill="1" applyAlignment="1"/>
    <xf numFmtId="0" fontId="56" fillId="0" borderId="0" xfId="0" applyFont="1" applyFill="1" applyAlignment="1">
      <alignment horizontal="right" vertical="center"/>
    </xf>
    <xf numFmtId="0" fontId="78" fillId="0" borderId="0" xfId="201" applyFont="1">
      <alignment vertical="center"/>
    </xf>
    <xf numFmtId="0" fontId="56" fillId="0" borderId="0" xfId="1" applyFont="1" applyFill="1" applyBorder="1" applyAlignment="1">
      <alignment horizontal="left" vertical="center" wrapText="1"/>
    </xf>
    <xf numFmtId="0" fontId="56" fillId="0" borderId="0" xfId="1" applyFont="1" applyFill="1" applyBorder="1" applyAlignment="1" applyProtection="1">
      <alignment horizontal="left" vertical="center" wrapText="1"/>
      <protection locked="0"/>
    </xf>
    <xf numFmtId="193" fontId="59" fillId="2" borderId="22" xfId="6" applyNumberFormat="1" applyFont="1" applyFill="1" applyBorder="1" applyAlignment="1">
      <alignment horizontal="right" vertical="center"/>
    </xf>
    <xf numFmtId="193" fontId="59" fillId="0" borderId="73" xfId="6" applyNumberFormat="1" applyFont="1" applyFill="1" applyBorder="1" applyAlignment="1">
      <alignment horizontal="right" vertical="center"/>
    </xf>
    <xf numFmtId="193" fontId="59" fillId="0" borderId="17" xfId="6" applyNumberFormat="1" applyFont="1" applyFill="1" applyBorder="1" applyAlignment="1">
      <alignment horizontal="right" vertical="center"/>
    </xf>
    <xf numFmtId="193" fontId="59" fillId="0" borderId="99" xfId="6" applyNumberFormat="1" applyFont="1" applyFill="1" applyBorder="1" applyAlignment="1">
      <alignment horizontal="right" vertical="center"/>
    </xf>
    <xf numFmtId="41" fontId="59" fillId="2" borderId="134" xfId="6" applyFont="1" applyFill="1" applyBorder="1" applyAlignment="1">
      <alignment horizontal="right" vertical="center"/>
    </xf>
    <xf numFmtId="193" fontId="59" fillId="2" borderId="99" xfId="6" applyNumberFormat="1" applyFont="1" applyFill="1" applyBorder="1" applyAlignment="1">
      <alignment horizontal="right" vertical="center"/>
    </xf>
    <xf numFmtId="193" fontId="59" fillId="2" borderId="155" xfId="6" applyNumberFormat="1" applyFont="1" applyFill="1" applyBorder="1" applyAlignment="1">
      <alignment horizontal="right" vertical="center"/>
    </xf>
    <xf numFmtId="193" fontId="59" fillId="2" borderId="27" xfId="6" applyNumberFormat="1" applyFont="1" applyFill="1" applyBorder="1" applyAlignment="1">
      <alignment horizontal="right" vertical="center"/>
    </xf>
    <xf numFmtId="193" fontId="59" fillId="0" borderId="75" xfId="6" applyNumberFormat="1" applyFont="1" applyFill="1" applyBorder="1" applyAlignment="1">
      <alignment horizontal="right" vertical="center"/>
    </xf>
    <xf numFmtId="193" fontId="59" fillId="0" borderId="134" xfId="6" applyNumberFormat="1" applyFont="1" applyFill="1" applyBorder="1" applyAlignment="1">
      <alignment horizontal="right" vertical="center"/>
    </xf>
    <xf numFmtId="193" fontId="59" fillId="2" borderId="26" xfId="6" applyNumberFormat="1" applyFont="1" applyFill="1" applyBorder="1" applyAlignment="1">
      <alignment horizontal="right" vertical="center"/>
    </xf>
    <xf numFmtId="0" fontId="1" fillId="0" borderId="0" xfId="1" applyFont="1" applyFill="1" applyBorder="1" applyAlignment="1">
      <alignment horizontal="left" vertical="center" wrapText="1"/>
    </xf>
    <xf numFmtId="0" fontId="54" fillId="3" borderId="17" xfId="0" applyFont="1" applyFill="1" applyBorder="1" applyAlignment="1">
      <alignment horizontal="center" vertical="center" wrapText="1"/>
    </xf>
    <xf numFmtId="0" fontId="54" fillId="3" borderId="17" xfId="0" applyFont="1" applyFill="1" applyBorder="1" applyAlignment="1">
      <alignment horizontal="center" vertical="center" wrapText="1"/>
    </xf>
    <xf numFmtId="0" fontId="54" fillId="2" borderId="0" xfId="0" applyFont="1" applyFill="1" applyBorder="1" applyAlignment="1">
      <alignment horizontal="center" vertical="center"/>
    </xf>
    <xf numFmtId="0" fontId="56" fillId="2" borderId="10" xfId="0" applyFont="1" applyFill="1" applyBorder="1" applyAlignment="1">
      <alignment horizontal="center" vertical="center"/>
    </xf>
    <xf numFmtId="0" fontId="54" fillId="3" borderId="11" xfId="0" applyFont="1" applyFill="1" applyBorder="1" applyAlignment="1">
      <alignment horizontal="center" vertical="center" wrapText="1"/>
    </xf>
    <xf numFmtId="0" fontId="54" fillId="2" borderId="30" xfId="0" applyFont="1" applyFill="1" applyBorder="1" applyAlignment="1">
      <alignment horizontal="center" vertical="center"/>
    </xf>
    <xf numFmtId="0" fontId="54" fillId="2" borderId="9" xfId="0" applyFont="1" applyFill="1" applyBorder="1" applyAlignment="1">
      <alignment horizontal="center" vertical="center"/>
    </xf>
    <xf numFmtId="0" fontId="54" fillId="2" borderId="22" xfId="0" applyFont="1" applyFill="1" applyBorder="1" applyAlignment="1">
      <alignment horizontal="center" vertical="center"/>
    </xf>
    <xf numFmtId="0" fontId="54" fillId="2" borderId="28" xfId="0" applyFont="1" applyFill="1" applyBorder="1" applyAlignment="1">
      <alignment horizontal="center" vertical="center"/>
    </xf>
    <xf numFmtId="0" fontId="54" fillId="2" borderId="26" xfId="0" applyFont="1" applyFill="1" applyBorder="1" applyAlignment="1">
      <alignment horizontal="center" vertical="center"/>
    </xf>
    <xf numFmtId="0" fontId="54" fillId="3" borderId="0" xfId="0" applyFont="1" applyFill="1" applyBorder="1" applyAlignment="1">
      <alignment horizontal="center" vertical="center"/>
    </xf>
    <xf numFmtId="0" fontId="54" fillId="2" borderId="10" xfId="0" applyFont="1" applyFill="1" applyBorder="1" applyAlignment="1">
      <alignment horizontal="center" vertical="center"/>
    </xf>
    <xf numFmtId="0" fontId="54" fillId="2" borderId="57" xfId="0" applyFont="1" applyFill="1" applyBorder="1" applyAlignment="1">
      <alignment horizontal="center" vertical="center"/>
    </xf>
    <xf numFmtId="0" fontId="54" fillId="2" borderId="50" xfId="0" applyFont="1" applyFill="1" applyBorder="1" applyAlignment="1">
      <alignment horizontal="center" vertical="center"/>
    </xf>
    <xf numFmtId="0" fontId="54" fillId="2" borderId="34" xfId="0" applyFont="1" applyFill="1" applyBorder="1" applyAlignment="1">
      <alignment horizontal="center" vertical="center"/>
    </xf>
    <xf numFmtId="0" fontId="54" fillId="2" borderId="3" xfId="0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horizontal="center" vertical="center" wrapText="1"/>
    </xf>
    <xf numFmtId="41" fontId="59" fillId="0" borderId="46" xfId="6" applyFont="1" applyFill="1" applyBorder="1" applyAlignment="1">
      <alignment horizontal="right" vertical="center"/>
    </xf>
    <xf numFmtId="41" fontId="59" fillId="0" borderId="3" xfId="6" applyFont="1" applyFill="1" applyBorder="1" applyAlignment="1">
      <alignment horizontal="right" vertical="center"/>
    </xf>
    <xf numFmtId="0" fontId="57" fillId="3" borderId="16" xfId="0" applyFont="1" applyFill="1" applyBorder="1" applyAlignment="1">
      <alignment horizontal="center" vertical="center" wrapText="1"/>
    </xf>
    <xf numFmtId="41" fontId="47" fillId="0" borderId="6" xfId="6" applyFont="1" applyFill="1" applyBorder="1" applyAlignment="1">
      <alignment horizontal="right" vertical="center"/>
    </xf>
    <xf numFmtId="176" fontId="47" fillId="2" borderId="6" xfId="0" applyNumberFormat="1" applyFont="1" applyFill="1" applyBorder="1" applyAlignment="1">
      <alignment horizontal="right" vertical="center"/>
    </xf>
    <xf numFmtId="176" fontId="47" fillId="2" borderId="30" xfId="0" applyNumberFormat="1" applyFont="1" applyFill="1" applyBorder="1" applyAlignment="1">
      <alignment horizontal="right" vertical="center"/>
    </xf>
    <xf numFmtId="176" fontId="47" fillId="2" borderId="28" xfId="0" applyNumberFormat="1" applyFont="1" applyFill="1" applyBorder="1" applyAlignment="1">
      <alignment horizontal="right" vertical="center"/>
    </xf>
    <xf numFmtId="0" fontId="54" fillId="3" borderId="120" xfId="0" applyFont="1" applyFill="1" applyBorder="1" applyAlignment="1">
      <alignment horizontal="center" vertical="center" wrapText="1"/>
    </xf>
    <xf numFmtId="0" fontId="54" fillId="3" borderId="118" xfId="0" applyFont="1" applyFill="1" applyBorder="1" applyAlignment="1">
      <alignment horizontal="center" vertical="center" wrapText="1"/>
    </xf>
    <xf numFmtId="0" fontId="79" fillId="2" borderId="0" xfId="1" applyFont="1" applyFill="1" applyBorder="1">
      <alignment vertical="center"/>
    </xf>
    <xf numFmtId="0" fontId="59" fillId="2" borderId="0" xfId="2" applyFont="1" applyFill="1" applyBorder="1" applyAlignment="1">
      <alignment horizontal="center" vertical="center"/>
    </xf>
    <xf numFmtId="0" fontId="57" fillId="3" borderId="30" xfId="0" applyFont="1" applyFill="1" applyBorder="1" applyAlignment="1">
      <alignment horizontal="center" vertical="center" wrapText="1"/>
    </xf>
    <xf numFmtId="0" fontId="57" fillId="3" borderId="29" xfId="0" applyFont="1" applyFill="1" applyBorder="1" applyAlignment="1">
      <alignment horizontal="center" vertical="center" wrapText="1"/>
    </xf>
    <xf numFmtId="193" fontId="59" fillId="2" borderId="60" xfId="6" applyNumberFormat="1" applyFont="1" applyFill="1" applyBorder="1" applyAlignment="1">
      <alignment horizontal="right" vertical="center"/>
    </xf>
    <xf numFmtId="193" fontId="59" fillId="2" borderId="61" xfId="6" applyNumberFormat="1" applyFont="1" applyFill="1" applyBorder="1" applyAlignment="1">
      <alignment horizontal="right" vertical="center"/>
    </xf>
    <xf numFmtId="193" fontId="59" fillId="2" borderId="62" xfId="6" applyNumberFormat="1" applyFont="1" applyFill="1" applyBorder="1" applyAlignment="1">
      <alignment horizontal="right" vertical="center"/>
    </xf>
    <xf numFmtId="193" fontId="59" fillId="2" borderId="24" xfId="6" applyNumberFormat="1" applyFont="1" applyFill="1" applyBorder="1" applyAlignment="1">
      <alignment horizontal="right" vertical="center"/>
    </xf>
    <xf numFmtId="193" fontId="59" fillId="2" borderId="33" xfId="6" applyNumberFormat="1" applyFont="1" applyFill="1" applyBorder="1" applyAlignment="1">
      <alignment horizontal="right" vertical="center"/>
    </xf>
    <xf numFmtId="193" fontId="59" fillId="2" borderId="53" xfId="6" applyNumberFormat="1" applyFont="1" applyFill="1" applyBorder="1" applyAlignment="1">
      <alignment horizontal="right" vertical="center"/>
    </xf>
    <xf numFmtId="193" fontId="59" fillId="2" borderId="13" xfId="6" applyNumberFormat="1" applyFont="1" applyFill="1" applyBorder="1" applyAlignment="1">
      <alignment horizontal="right" vertical="center"/>
    </xf>
    <xf numFmtId="0" fontId="79" fillId="2" borderId="0" xfId="1" applyFont="1" applyFill="1" applyBorder="1" applyAlignment="1">
      <alignment horizontal="right" vertical="center"/>
    </xf>
    <xf numFmtId="0" fontId="54" fillId="3" borderId="5" xfId="0" applyFont="1" applyFill="1" applyBorder="1" applyAlignment="1">
      <alignment vertical="center"/>
    </xf>
    <xf numFmtId="0" fontId="69" fillId="3" borderId="11" xfId="0" applyFont="1" applyFill="1" applyBorder="1" applyAlignment="1">
      <alignment vertical="center"/>
    </xf>
    <xf numFmtId="0" fontId="80" fillId="3" borderId="12" xfId="0" applyFont="1" applyFill="1" applyBorder="1" applyAlignment="1">
      <alignment horizontal="center" vertical="center"/>
    </xf>
    <xf numFmtId="0" fontId="57" fillId="3" borderId="24" xfId="0" applyFont="1" applyFill="1" applyBorder="1" applyAlignment="1">
      <alignment horizontal="center" vertical="center" wrapText="1"/>
    </xf>
    <xf numFmtId="0" fontId="57" fillId="3" borderId="9" xfId="0" applyFont="1" applyFill="1" applyBorder="1" applyAlignment="1">
      <alignment horizontal="center" vertical="center" wrapText="1"/>
    </xf>
    <xf numFmtId="178" fontId="59" fillId="2" borderId="88" xfId="0" applyNumberFormat="1" applyFont="1" applyFill="1" applyBorder="1" applyAlignment="1">
      <alignment horizontal="right" vertical="center"/>
    </xf>
    <xf numFmtId="179" fontId="59" fillId="2" borderId="19" xfId="0" applyNumberFormat="1" applyFont="1" applyFill="1" applyBorder="1" applyAlignment="1">
      <alignment horizontal="right" vertical="center"/>
    </xf>
    <xf numFmtId="178" fontId="59" fillId="2" borderId="90" xfId="0" applyNumberFormat="1" applyFont="1" applyFill="1" applyBorder="1" applyAlignment="1">
      <alignment horizontal="right" vertical="center"/>
    </xf>
    <xf numFmtId="179" fontId="59" fillId="2" borderId="93" xfId="0" applyNumberFormat="1" applyFont="1" applyFill="1" applyBorder="1" applyAlignment="1">
      <alignment horizontal="right" vertical="center"/>
    </xf>
    <xf numFmtId="178" fontId="59" fillId="2" borderId="62" xfId="0" applyNumberFormat="1" applyFont="1" applyFill="1" applyBorder="1" applyAlignment="1">
      <alignment horizontal="right" vertical="center"/>
    </xf>
    <xf numFmtId="179" fontId="59" fillId="2" borderId="62" xfId="0" applyNumberFormat="1" applyFont="1" applyFill="1" applyBorder="1" applyAlignment="1">
      <alignment horizontal="right" vertical="center"/>
    </xf>
    <xf numFmtId="178" fontId="56" fillId="2" borderId="0" xfId="0" applyNumberFormat="1" applyFont="1" applyFill="1">
      <alignment vertical="center"/>
    </xf>
    <xf numFmtId="179" fontId="59" fillId="2" borderId="43" xfId="0" applyNumberFormat="1" applyFont="1" applyFill="1" applyBorder="1" applyAlignment="1">
      <alignment horizontal="right" vertical="center"/>
    </xf>
    <xf numFmtId="178" fontId="59" fillId="2" borderId="8" xfId="0" applyNumberFormat="1" applyFont="1" applyFill="1" applyBorder="1" applyAlignment="1">
      <alignment horizontal="right" vertical="center"/>
    </xf>
    <xf numFmtId="179" fontId="59" fillId="2" borderId="8" xfId="0" applyNumberFormat="1" applyFont="1" applyFill="1" applyBorder="1" applyAlignment="1">
      <alignment horizontal="right" vertical="center"/>
    </xf>
    <xf numFmtId="179" fontId="59" fillId="2" borderId="47" xfId="0" applyNumberFormat="1" applyFont="1" applyFill="1" applyBorder="1" applyAlignment="1">
      <alignment horizontal="right" vertical="center"/>
    </xf>
    <xf numFmtId="178" fontId="59" fillId="2" borderId="33" xfId="0" applyNumberFormat="1" applyFont="1" applyFill="1" applyBorder="1" applyAlignment="1">
      <alignment horizontal="right" vertical="center"/>
    </xf>
    <xf numFmtId="179" fontId="59" fillId="2" borderId="29" xfId="0" applyNumberFormat="1" applyFont="1" applyFill="1" applyBorder="1" applyAlignment="1">
      <alignment horizontal="right" vertical="center"/>
    </xf>
    <xf numFmtId="178" fontId="59" fillId="2" borderId="31" xfId="0" applyNumberFormat="1" applyFont="1" applyFill="1" applyBorder="1" applyAlignment="1">
      <alignment horizontal="right" vertical="center"/>
    </xf>
    <xf numFmtId="179" fontId="59" fillId="2" borderId="31" xfId="0" applyNumberFormat="1" applyFont="1" applyFill="1" applyBorder="1" applyAlignment="1">
      <alignment horizontal="right" vertical="center"/>
    </xf>
    <xf numFmtId="179" fontId="59" fillId="2" borderId="30" xfId="0" applyNumberFormat="1" applyFont="1" applyFill="1" applyBorder="1" applyAlignment="1">
      <alignment horizontal="right" vertical="center"/>
    </xf>
    <xf numFmtId="178" fontId="59" fillId="2" borderId="52" xfId="0" applyNumberFormat="1" applyFont="1" applyFill="1" applyBorder="1" applyAlignment="1">
      <alignment horizontal="right" vertical="center"/>
    </xf>
    <xf numFmtId="179" fontId="59" fillId="2" borderId="55" xfId="0" applyNumberFormat="1" applyFont="1" applyFill="1" applyBorder="1" applyAlignment="1">
      <alignment horizontal="right" vertical="center"/>
    </xf>
    <xf numFmtId="178" fontId="59" fillId="2" borderId="53" xfId="0" applyNumberFormat="1" applyFont="1" applyFill="1" applyBorder="1" applyAlignment="1">
      <alignment horizontal="right" vertical="center"/>
    </xf>
    <xf numFmtId="179" fontId="59" fillId="2" borderId="54" xfId="0" applyNumberFormat="1" applyFont="1" applyFill="1" applyBorder="1" applyAlignment="1">
      <alignment horizontal="right" vertical="center"/>
    </xf>
    <xf numFmtId="178" fontId="59" fillId="2" borderId="49" xfId="0" applyNumberFormat="1" applyFont="1" applyFill="1" applyBorder="1" applyAlignment="1">
      <alignment horizontal="right" vertical="center"/>
    </xf>
    <xf numFmtId="179" fontId="59" fillId="2" borderId="49" xfId="0" applyNumberFormat="1" applyFont="1" applyFill="1" applyBorder="1" applyAlignment="1">
      <alignment horizontal="right" vertical="center"/>
    </xf>
    <xf numFmtId="179" fontId="59" fillId="2" borderId="50" xfId="0" applyNumberFormat="1" applyFont="1" applyFill="1" applyBorder="1" applyAlignment="1">
      <alignment horizontal="right" vertical="center"/>
    </xf>
    <xf numFmtId="178" fontId="59" fillId="2" borderId="13" xfId="0" applyNumberFormat="1" applyFont="1" applyFill="1" applyBorder="1" applyAlignment="1">
      <alignment horizontal="right" vertical="center"/>
    </xf>
    <xf numFmtId="178" fontId="59" fillId="2" borderId="15" xfId="0" applyNumberFormat="1" applyFont="1" applyFill="1" applyBorder="1" applyAlignment="1">
      <alignment horizontal="right" vertical="center"/>
    </xf>
    <xf numFmtId="179" fontId="59" fillId="2" borderId="15" xfId="0" applyNumberFormat="1" applyFont="1" applyFill="1" applyBorder="1" applyAlignment="1">
      <alignment horizontal="right" vertical="center"/>
    </xf>
    <xf numFmtId="177" fontId="54" fillId="2" borderId="0" xfId="0" applyNumberFormat="1" applyFont="1" applyFill="1" applyBorder="1" applyAlignment="1">
      <alignment horizontal="left" vertical="center"/>
    </xf>
    <xf numFmtId="178" fontId="55" fillId="2" borderId="0" xfId="3" applyNumberFormat="1" applyFont="1" applyFill="1" applyBorder="1" applyAlignment="1">
      <alignment vertical="center"/>
    </xf>
    <xf numFmtId="178" fontId="59" fillId="2" borderId="0" xfId="2" applyNumberFormat="1" applyFont="1" applyFill="1">
      <alignment vertical="center"/>
    </xf>
    <xf numFmtId="0" fontId="80" fillId="3" borderId="47" xfId="0" applyFont="1" applyFill="1" applyBorder="1" applyAlignment="1">
      <alignment horizontal="center" vertical="center"/>
    </xf>
    <xf numFmtId="0" fontId="57" fillId="3" borderId="14" xfId="0" applyFont="1" applyFill="1" applyBorder="1" applyAlignment="1">
      <alignment horizontal="center" vertical="center"/>
    </xf>
    <xf numFmtId="193" fontId="59" fillId="2" borderId="156" xfId="6" applyNumberFormat="1" applyFont="1" applyFill="1" applyBorder="1" applyAlignment="1">
      <alignment horizontal="right" vertical="center"/>
    </xf>
    <xf numFmtId="41" fontId="59" fillId="2" borderId="90" xfId="6" applyFont="1" applyFill="1" applyBorder="1" applyAlignment="1">
      <alignment horizontal="right" vertical="center"/>
    </xf>
    <xf numFmtId="41" fontId="59" fillId="2" borderId="92" xfId="6" applyFont="1" applyFill="1" applyBorder="1" applyAlignment="1">
      <alignment horizontal="right" vertical="center"/>
    </xf>
    <xf numFmtId="193" fontId="59" fillId="2" borderId="92" xfId="6" applyNumberFormat="1" applyFont="1" applyFill="1" applyBorder="1" applyAlignment="1">
      <alignment horizontal="right" vertical="center"/>
    </xf>
    <xf numFmtId="41" fontId="59" fillId="2" borderId="52" xfId="6" applyFont="1" applyFill="1" applyBorder="1" applyAlignment="1">
      <alignment horizontal="right" vertical="center"/>
    </xf>
    <xf numFmtId="193" fontId="59" fillId="2" borderId="55" xfId="6" applyNumberFormat="1" applyFont="1" applyFill="1" applyBorder="1" applyAlignment="1">
      <alignment horizontal="right" vertical="center"/>
    </xf>
    <xf numFmtId="193" fontId="59" fillId="2" borderId="47" xfId="6" applyNumberFormat="1" applyFont="1" applyFill="1" applyBorder="1" applyAlignment="1">
      <alignment horizontal="right" vertical="center"/>
    </xf>
    <xf numFmtId="177" fontId="57" fillId="2" borderId="0" xfId="0" applyNumberFormat="1" applyFont="1" applyFill="1" applyBorder="1" applyAlignment="1">
      <alignment horizontal="left" vertical="center"/>
    </xf>
    <xf numFmtId="0" fontId="55" fillId="2" borderId="0" xfId="2" applyFont="1" applyFill="1" applyAlignment="1">
      <alignment horizontal="left" vertical="center"/>
    </xf>
    <xf numFmtId="0" fontId="55" fillId="2" borderId="0" xfId="0" applyFont="1" applyFill="1" applyAlignment="1">
      <alignment horizontal="left" vertical="center"/>
    </xf>
    <xf numFmtId="180" fontId="59" fillId="2" borderId="66" xfId="0" applyNumberFormat="1" applyFont="1" applyFill="1" applyBorder="1" applyAlignment="1">
      <alignment horizontal="right" vertical="center"/>
    </xf>
    <xf numFmtId="180" fontId="59" fillId="0" borderId="88" xfId="0" applyNumberFormat="1" applyFont="1" applyFill="1" applyBorder="1" applyAlignment="1">
      <alignment horizontal="right" vertical="center"/>
    </xf>
    <xf numFmtId="176" fontId="54" fillId="2" borderId="22" xfId="0" applyNumberFormat="1" applyFont="1" applyFill="1" applyBorder="1" applyAlignment="1">
      <alignment horizontal="center" vertical="center"/>
    </xf>
    <xf numFmtId="180" fontId="59" fillId="0" borderId="4" xfId="0" applyNumberFormat="1" applyFont="1" applyFill="1" applyBorder="1" applyAlignment="1">
      <alignment horizontal="right" vertical="center"/>
    </xf>
    <xf numFmtId="176" fontId="54" fillId="2" borderId="51" xfId="0" applyNumberFormat="1" applyFont="1" applyFill="1" applyBorder="1" applyAlignment="1">
      <alignment horizontal="center" vertical="center"/>
    </xf>
    <xf numFmtId="180" fontId="59" fillId="0" borderId="136" xfId="0" applyNumberFormat="1" applyFont="1" applyFill="1" applyBorder="1" applyAlignment="1">
      <alignment horizontal="right" vertical="center"/>
    </xf>
    <xf numFmtId="180" fontId="59" fillId="0" borderId="48" xfId="0" applyNumberFormat="1" applyFont="1" applyFill="1" applyBorder="1" applyAlignment="1">
      <alignment horizontal="right" vertical="center"/>
    </xf>
    <xf numFmtId="180" fontId="59" fillId="0" borderId="126" xfId="0" applyNumberFormat="1" applyFont="1" applyFill="1" applyBorder="1" applyAlignment="1">
      <alignment horizontal="right" vertical="center"/>
    </xf>
    <xf numFmtId="180" fontId="59" fillId="0" borderId="11" xfId="0" applyNumberFormat="1" applyFont="1" applyFill="1" applyBorder="1" applyAlignment="1">
      <alignment horizontal="right" vertical="center"/>
    </xf>
    <xf numFmtId="0" fontId="55" fillId="2" borderId="0" xfId="4" applyFont="1" applyFill="1">
      <alignment vertical="center"/>
    </xf>
    <xf numFmtId="0" fontId="55" fillId="2" borderId="0" xfId="4" applyFont="1" applyFill="1" applyAlignment="1">
      <alignment horizontal="center" vertical="center"/>
    </xf>
    <xf numFmtId="0" fontId="56" fillId="2" borderId="10" xfId="0" applyFont="1" applyFill="1" applyBorder="1">
      <alignment vertical="center"/>
    </xf>
    <xf numFmtId="0" fontId="57" fillId="3" borderId="12" xfId="0" applyFont="1" applyFill="1" applyBorder="1" applyAlignment="1">
      <alignment horizontal="center" vertical="center" wrapText="1"/>
    </xf>
    <xf numFmtId="0" fontId="54" fillId="0" borderId="32" xfId="0" applyFont="1" applyFill="1" applyBorder="1" applyAlignment="1">
      <alignment horizontal="center" vertical="center"/>
    </xf>
    <xf numFmtId="41" fontId="59" fillId="0" borderId="34" xfId="6" applyFont="1" applyFill="1" applyBorder="1" applyAlignment="1">
      <alignment horizontal="center" vertical="center"/>
    </xf>
    <xf numFmtId="0" fontId="54" fillId="0" borderId="76" xfId="0" applyFont="1" applyFill="1" applyBorder="1" applyAlignment="1">
      <alignment horizontal="center" vertical="center"/>
    </xf>
    <xf numFmtId="41" fontId="59" fillId="0" borderId="102" xfId="6" applyFont="1" applyFill="1" applyBorder="1" applyAlignment="1">
      <alignment horizontal="center" vertical="center"/>
    </xf>
    <xf numFmtId="0" fontId="54" fillId="0" borderId="26" xfId="0" applyFont="1" applyFill="1" applyBorder="1" applyAlignment="1">
      <alignment horizontal="center" vertical="center"/>
    </xf>
    <xf numFmtId="41" fontId="59" fillId="0" borderId="10" xfId="6" applyFont="1" applyFill="1" applyBorder="1" applyAlignment="1">
      <alignment horizontal="center" vertical="center"/>
    </xf>
    <xf numFmtId="0" fontId="56" fillId="2" borderId="10" xfId="0" applyFont="1" applyFill="1" applyBorder="1" applyAlignment="1">
      <alignment vertical="center"/>
    </xf>
    <xf numFmtId="0" fontId="54" fillId="3" borderId="18" xfId="0" applyFont="1" applyFill="1" applyBorder="1" applyAlignment="1">
      <alignment vertical="center"/>
    </xf>
    <xf numFmtId="0" fontId="54" fillId="3" borderId="34" xfId="0" applyFont="1" applyFill="1" applyBorder="1" applyAlignment="1">
      <alignment horizontal="center" vertical="center"/>
    </xf>
    <xf numFmtId="0" fontId="54" fillId="3" borderId="32" xfId="0" applyFont="1" applyFill="1" applyBorder="1" applyAlignment="1">
      <alignment horizontal="center" vertical="center"/>
    </xf>
    <xf numFmtId="178" fontId="81" fillId="37" borderId="21" xfId="0" applyNumberFormat="1" applyFont="1" applyFill="1" applyBorder="1" applyAlignment="1">
      <alignment horizontal="right" vertical="center" shrinkToFit="1"/>
    </xf>
    <xf numFmtId="179" fontId="81" fillId="37" borderId="21" xfId="0" applyNumberFormat="1" applyFont="1" applyFill="1" applyBorder="1" applyAlignment="1">
      <alignment horizontal="right" vertical="center" shrinkToFit="1"/>
    </xf>
    <xf numFmtId="178" fontId="81" fillId="0" borderId="2" xfId="0" applyNumberFormat="1" applyFont="1" applyFill="1" applyBorder="1" applyAlignment="1">
      <alignment horizontal="right" vertical="center" shrinkToFit="1"/>
    </xf>
    <xf numFmtId="178" fontId="81" fillId="0" borderId="21" xfId="0" applyNumberFormat="1" applyFont="1" applyFill="1" applyBorder="1" applyAlignment="1">
      <alignment horizontal="right" vertical="center" shrinkToFit="1"/>
    </xf>
    <xf numFmtId="178" fontId="81" fillId="37" borderId="25" xfId="0" applyNumberFormat="1" applyFont="1" applyFill="1" applyBorder="1" applyAlignment="1">
      <alignment horizontal="right" vertical="center" shrinkToFit="1"/>
    </xf>
    <xf numFmtId="179" fontId="81" fillId="37" borderId="25" xfId="0" applyNumberFormat="1" applyFont="1" applyFill="1" applyBorder="1" applyAlignment="1">
      <alignment horizontal="right" vertical="center" shrinkToFit="1"/>
    </xf>
    <xf numFmtId="178" fontId="81" fillId="37" borderId="8" xfId="0" applyNumberFormat="1" applyFont="1" applyFill="1" applyBorder="1" applyAlignment="1">
      <alignment horizontal="right" vertical="center" shrinkToFit="1"/>
    </xf>
    <xf numFmtId="178" fontId="81" fillId="37" borderId="24" xfId="0" applyNumberFormat="1" applyFont="1" applyFill="1" applyBorder="1" applyAlignment="1">
      <alignment horizontal="right" vertical="center" shrinkToFit="1"/>
    </xf>
    <xf numFmtId="179" fontId="81" fillId="37" borderId="9" xfId="0" applyNumberFormat="1" applyFont="1" applyFill="1" applyBorder="1" applyAlignment="1">
      <alignment horizontal="right" vertical="center"/>
    </xf>
    <xf numFmtId="178" fontId="81" fillId="37" borderId="4" xfId="0" applyNumberFormat="1" applyFont="1" applyFill="1" applyBorder="1" applyAlignment="1">
      <alignment horizontal="right" vertical="center" shrinkToFit="1"/>
    </xf>
    <xf numFmtId="179" fontId="81" fillId="37" borderId="9" xfId="0" applyNumberFormat="1" applyFont="1" applyFill="1" applyBorder="1" applyAlignment="1">
      <alignment horizontal="right" vertical="center" shrinkToFit="1"/>
    </xf>
    <xf numFmtId="178" fontId="81" fillId="37" borderId="17" xfId="0" applyNumberFormat="1" applyFont="1" applyFill="1" applyBorder="1" applyAlignment="1">
      <alignment horizontal="right" vertical="center" shrinkToFit="1"/>
    </xf>
    <xf numFmtId="179" fontId="81" fillId="37" borderId="17" xfId="0" applyNumberFormat="1" applyFont="1" applyFill="1" applyBorder="1" applyAlignment="1">
      <alignment horizontal="right" vertical="center" shrinkToFit="1"/>
    </xf>
    <xf numFmtId="178" fontId="81" fillId="37" borderId="11" xfId="0" applyNumberFormat="1" applyFont="1" applyFill="1" applyBorder="1" applyAlignment="1">
      <alignment horizontal="right" vertical="center" shrinkToFit="1"/>
    </xf>
    <xf numFmtId="179" fontId="81" fillId="37" borderId="28" xfId="0" applyNumberFormat="1" applyFont="1" applyFill="1" applyBorder="1" applyAlignment="1">
      <alignment horizontal="right" vertical="center" shrinkToFit="1"/>
    </xf>
    <xf numFmtId="178" fontId="81" fillId="37" borderId="15" xfId="0" applyNumberFormat="1" applyFont="1" applyFill="1" applyBorder="1" applyAlignment="1">
      <alignment horizontal="right" vertical="center" shrinkToFit="1"/>
    </xf>
    <xf numFmtId="179" fontId="81" fillId="37" borderId="27" xfId="0" applyNumberFormat="1" applyFont="1" applyFill="1" applyBorder="1" applyAlignment="1">
      <alignment horizontal="right" vertical="center" shrinkToFit="1"/>
    </xf>
    <xf numFmtId="178" fontId="81" fillId="37" borderId="13" xfId="0" applyNumberFormat="1" applyFont="1" applyFill="1" applyBorder="1" applyAlignment="1">
      <alignment horizontal="right" vertical="center" shrinkToFit="1"/>
    </xf>
    <xf numFmtId="179" fontId="81" fillId="37" borderId="28" xfId="0" applyNumberFormat="1" applyFont="1" applyFill="1" applyBorder="1" applyAlignment="1">
      <alignment horizontal="right" vertical="center"/>
    </xf>
    <xf numFmtId="178" fontId="81" fillId="37" borderId="3" xfId="0" applyNumberFormat="1" applyFont="1" applyFill="1" applyBorder="1" applyAlignment="1">
      <alignment horizontal="right" vertical="center" shrinkToFit="1"/>
    </xf>
    <xf numFmtId="179" fontId="81" fillId="37" borderId="3" xfId="0" applyNumberFormat="1" applyFont="1" applyFill="1" applyBorder="1" applyAlignment="1">
      <alignment horizontal="right" vertical="center" shrinkToFit="1"/>
    </xf>
    <xf numFmtId="179" fontId="81" fillId="37" borderId="3" xfId="0" applyNumberFormat="1" applyFont="1" applyFill="1" applyBorder="1" applyAlignment="1">
      <alignment horizontal="right" vertical="center"/>
    </xf>
    <xf numFmtId="178" fontId="81" fillId="0" borderId="4" xfId="0" applyNumberFormat="1" applyFont="1" applyFill="1" applyBorder="1" applyAlignment="1">
      <alignment horizontal="right" vertical="center" shrinkToFit="1"/>
    </xf>
    <xf numFmtId="0" fontId="54" fillId="3" borderId="37" xfId="0" applyFont="1" applyFill="1" applyBorder="1" applyAlignment="1">
      <alignment horizontal="center" vertical="center" wrapText="1"/>
    </xf>
    <xf numFmtId="41" fontId="59" fillId="2" borderId="154" xfId="6" applyFont="1" applyFill="1" applyBorder="1" applyAlignment="1">
      <alignment horizontal="right" vertical="center"/>
    </xf>
    <xf numFmtId="41" fontId="59" fillId="2" borderId="158" xfId="6" applyFont="1" applyFill="1" applyBorder="1" applyAlignment="1">
      <alignment horizontal="right" vertical="center"/>
    </xf>
    <xf numFmtId="41" fontId="59" fillId="2" borderId="94" xfId="6" applyFont="1" applyFill="1" applyBorder="1" applyAlignment="1">
      <alignment horizontal="right" vertical="center"/>
    </xf>
    <xf numFmtId="41" fontId="59" fillId="2" borderId="57" xfId="6" applyFont="1" applyFill="1" applyBorder="1" applyAlignment="1">
      <alignment horizontal="right" vertical="center"/>
    </xf>
    <xf numFmtId="0" fontId="54" fillId="3" borderId="11" xfId="0" applyFont="1" applyFill="1" applyBorder="1" applyAlignment="1">
      <alignment vertical="center" wrapText="1"/>
    </xf>
    <xf numFmtId="0" fontId="54" fillId="3" borderId="12" xfId="0" applyFont="1" applyFill="1" applyBorder="1" applyAlignment="1">
      <alignment horizontal="center" vertical="center" wrapText="1"/>
    </xf>
    <xf numFmtId="193" fontId="59" fillId="2" borderId="154" xfId="6" applyNumberFormat="1" applyFont="1" applyFill="1" applyBorder="1" applyAlignment="1">
      <alignment horizontal="right" vertical="center"/>
    </xf>
    <xf numFmtId="0" fontId="56" fillId="2" borderId="0" xfId="4" applyFont="1" applyFill="1" applyBorder="1">
      <alignment vertical="center"/>
    </xf>
    <xf numFmtId="0" fontId="56" fillId="2" borderId="0" xfId="4" applyFont="1" applyFill="1">
      <alignment vertical="center"/>
    </xf>
    <xf numFmtId="0" fontId="54" fillId="3" borderId="66" xfId="0" applyFont="1" applyFill="1" applyBorder="1" applyAlignment="1">
      <alignment horizontal="center" vertical="center" wrapText="1"/>
    </xf>
    <xf numFmtId="193" fontId="59" fillId="2" borderId="4" xfId="6" applyNumberFormat="1" applyFont="1" applyFill="1" applyBorder="1" applyAlignment="1">
      <alignment horizontal="right" vertical="center"/>
    </xf>
    <xf numFmtId="41" fontId="59" fillId="2" borderId="2" xfId="6" applyFont="1" applyFill="1" applyBorder="1" applyAlignment="1">
      <alignment horizontal="right" vertical="center"/>
    </xf>
    <xf numFmtId="193" fontId="59" fillId="2" borderId="2" xfId="6" applyNumberFormat="1" applyFont="1" applyFill="1" applyBorder="1" applyAlignment="1">
      <alignment horizontal="right" vertical="center"/>
    </xf>
    <xf numFmtId="193" fontId="59" fillId="2" borderId="48" xfId="6" applyNumberFormat="1" applyFont="1" applyFill="1" applyBorder="1" applyAlignment="1">
      <alignment horizontal="right" vertical="center"/>
    </xf>
    <xf numFmtId="193" fontId="59" fillId="2" borderId="52" xfId="6" applyNumberFormat="1" applyFont="1" applyFill="1" applyBorder="1" applyAlignment="1">
      <alignment horizontal="right" vertical="center"/>
    </xf>
    <xf numFmtId="193" fontId="59" fillId="2" borderId="11" xfId="6" applyNumberFormat="1" applyFont="1" applyFill="1" applyBorder="1" applyAlignment="1">
      <alignment horizontal="right" vertical="center"/>
    </xf>
    <xf numFmtId="0" fontId="57" fillId="3" borderId="16" xfId="0" applyFont="1" applyFill="1" applyBorder="1" applyAlignment="1">
      <alignment horizontal="center" vertical="center"/>
    </xf>
    <xf numFmtId="0" fontId="57" fillId="3" borderId="11" xfId="0" applyFont="1" applyFill="1" applyBorder="1" applyAlignment="1">
      <alignment horizontal="center" vertical="center" wrapText="1"/>
    </xf>
    <xf numFmtId="0" fontId="57" fillId="3" borderId="28" xfId="0" applyFont="1" applyFill="1" applyBorder="1" applyAlignment="1">
      <alignment horizontal="center" vertical="center" wrapText="1"/>
    </xf>
    <xf numFmtId="0" fontId="57" fillId="3" borderId="10" xfId="0" applyFont="1" applyFill="1" applyBorder="1" applyAlignment="1">
      <alignment horizontal="center" vertical="center" wrapText="1"/>
    </xf>
    <xf numFmtId="193" fontId="59" fillId="2" borderId="1" xfId="6" applyNumberFormat="1" applyFont="1" applyFill="1" applyBorder="1" applyAlignment="1">
      <alignment horizontal="right" vertical="center"/>
    </xf>
    <xf numFmtId="41" fontId="59" fillId="0" borderId="3" xfId="6" applyFont="1" applyFill="1" applyBorder="1" applyAlignment="1">
      <alignment vertical="center"/>
    </xf>
    <xf numFmtId="193" fontId="59" fillId="0" borderId="3" xfId="6" applyNumberFormat="1" applyFont="1" applyFill="1" applyBorder="1" applyAlignment="1">
      <alignment vertical="center"/>
    </xf>
    <xf numFmtId="193" fontId="59" fillId="2" borderId="3" xfId="6" applyNumberFormat="1" applyFont="1" applyFill="1" applyBorder="1" applyAlignment="1">
      <alignment vertical="center"/>
    </xf>
    <xf numFmtId="0" fontId="54" fillId="2" borderId="19" xfId="0" applyFont="1" applyFill="1" applyBorder="1" applyAlignment="1">
      <alignment horizontal="center" vertical="center"/>
    </xf>
    <xf numFmtId="41" fontId="59" fillId="0" borderId="98" xfId="6" applyFont="1" applyFill="1" applyBorder="1" applyAlignment="1">
      <alignment vertical="center"/>
    </xf>
    <xf numFmtId="193" fontId="55" fillId="0" borderId="129" xfId="6" applyNumberFormat="1" applyFont="1" applyFill="1" applyBorder="1" applyAlignment="1">
      <alignment horizontal="center" vertical="center"/>
    </xf>
    <xf numFmtId="41" fontId="55" fillId="0" borderId="139" xfId="6" applyFont="1" applyFill="1" applyBorder="1" applyAlignment="1">
      <alignment horizontal="center" vertical="center" wrapText="1"/>
    </xf>
    <xf numFmtId="193" fontId="55" fillId="0" borderId="130" xfId="6" applyNumberFormat="1" applyFont="1" applyFill="1" applyBorder="1" applyAlignment="1">
      <alignment horizontal="center" vertical="center" wrapText="1"/>
    </xf>
    <xf numFmtId="41" fontId="55" fillId="0" borderId="131" xfId="6" applyFont="1" applyFill="1" applyBorder="1" applyAlignment="1">
      <alignment horizontal="center" vertical="center" wrapText="1"/>
    </xf>
    <xf numFmtId="193" fontId="55" fillId="0" borderId="131" xfId="6" applyNumberFormat="1" applyFont="1" applyFill="1" applyBorder="1" applyAlignment="1">
      <alignment horizontal="center" vertical="center" wrapText="1"/>
    </xf>
    <xf numFmtId="41" fontId="55" fillId="0" borderId="128" xfId="6" applyFont="1" applyFill="1" applyBorder="1" applyAlignment="1">
      <alignment horizontal="center" vertical="center" wrapText="1"/>
    </xf>
    <xf numFmtId="41" fontId="59" fillId="0" borderId="53" xfId="6" applyFont="1" applyFill="1" applyBorder="1" applyAlignment="1">
      <alignment vertical="center"/>
    </xf>
    <xf numFmtId="193" fontId="55" fillId="0" borderId="55" xfId="6" applyNumberFormat="1" applyFont="1" applyFill="1" applyBorder="1" applyAlignment="1">
      <alignment horizontal="center" vertical="center"/>
    </xf>
    <xf numFmtId="41" fontId="55" fillId="0" borderId="52" xfId="6" applyFont="1" applyFill="1" applyBorder="1" applyAlignment="1">
      <alignment horizontal="center" vertical="center" wrapText="1"/>
    </xf>
    <xf numFmtId="193" fontId="55" fillId="0" borderId="54" xfId="6" applyNumberFormat="1" applyFont="1" applyFill="1" applyBorder="1" applyAlignment="1">
      <alignment horizontal="center" vertical="center" wrapText="1"/>
    </xf>
    <xf numFmtId="41" fontId="55" fillId="0" borderId="50" xfId="6" applyFont="1" applyFill="1" applyBorder="1" applyAlignment="1">
      <alignment horizontal="center" vertical="center" wrapText="1"/>
    </xf>
    <xf numFmtId="193" fontId="55" fillId="0" borderId="50" xfId="6" applyNumberFormat="1" applyFont="1" applyFill="1" applyBorder="1" applyAlignment="1">
      <alignment horizontal="center" vertical="center" wrapText="1"/>
    </xf>
    <xf numFmtId="41" fontId="55" fillId="0" borderId="57" xfId="6" applyFont="1" applyFill="1" applyBorder="1" applyAlignment="1">
      <alignment horizontal="center" vertical="center" wrapText="1"/>
    </xf>
    <xf numFmtId="41" fontId="59" fillId="0" borderId="109" xfId="6" applyFont="1" applyFill="1" applyBorder="1" applyAlignment="1">
      <alignment vertical="center"/>
    </xf>
    <xf numFmtId="193" fontId="55" fillId="0" borderId="108" xfId="6" applyNumberFormat="1" applyFont="1" applyFill="1" applyBorder="1" applyAlignment="1">
      <alignment horizontal="center" vertical="center"/>
    </xf>
    <xf numFmtId="41" fontId="55" fillId="0" borderId="135" xfId="6" applyFont="1" applyFill="1" applyBorder="1" applyAlignment="1">
      <alignment horizontal="center" vertical="center" wrapText="1"/>
    </xf>
    <xf numFmtId="193" fontId="55" fillId="0" borderId="107" xfId="6" applyNumberFormat="1" applyFont="1" applyFill="1" applyBorder="1" applyAlignment="1">
      <alignment horizontal="center" vertical="center" wrapText="1"/>
    </xf>
    <xf numFmtId="41" fontId="55" fillId="0" borderId="106" xfId="6" applyFont="1" applyFill="1" applyBorder="1" applyAlignment="1">
      <alignment horizontal="center" vertical="center" wrapText="1"/>
    </xf>
    <xf numFmtId="193" fontId="55" fillId="0" borderId="106" xfId="6" applyNumberFormat="1" applyFont="1" applyFill="1" applyBorder="1" applyAlignment="1">
      <alignment horizontal="center" vertical="center" wrapText="1"/>
    </xf>
    <xf numFmtId="41" fontId="55" fillId="0" borderId="105" xfId="6" applyFont="1" applyFill="1" applyBorder="1" applyAlignment="1">
      <alignment horizontal="center" vertical="center" wrapText="1"/>
    </xf>
    <xf numFmtId="41" fontId="59" fillId="0" borderId="110" xfId="6" applyFont="1" applyFill="1" applyBorder="1" applyAlignment="1">
      <alignment vertical="center"/>
    </xf>
    <xf numFmtId="193" fontId="55" fillId="0" borderId="115" xfId="6" applyNumberFormat="1" applyFont="1" applyFill="1" applyBorder="1" applyAlignment="1">
      <alignment horizontal="center" vertical="center"/>
    </xf>
    <xf numFmtId="41" fontId="55" fillId="0" borderId="140" xfId="6" applyFont="1" applyFill="1" applyBorder="1" applyAlignment="1">
      <alignment horizontal="center" vertical="center" wrapText="1"/>
    </xf>
    <xf numFmtId="193" fontId="55" fillId="0" borderId="113" xfId="6" applyNumberFormat="1" applyFont="1" applyFill="1" applyBorder="1" applyAlignment="1">
      <alignment horizontal="center" vertical="center" wrapText="1"/>
    </xf>
    <xf numFmtId="41" fontId="55" fillId="0" borderId="112" xfId="6" applyFont="1" applyFill="1" applyBorder="1" applyAlignment="1">
      <alignment horizontal="center" vertical="center" wrapText="1"/>
    </xf>
    <xf numFmtId="193" fontId="55" fillId="0" borderId="112" xfId="6" applyNumberFormat="1" applyFont="1" applyFill="1" applyBorder="1" applyAlignment="1">
      <alignment horizontal="center" vertical="center" wrapText="1"/>
    </xf>
    <xf numFmtId="41" fontId="55" fillId="0" borderId="111" xfId="6" applyFont="1" applyFill="1" applyBorder="1" applyAlignment="1">
      <alignment horizontal="center" vertical="center" wrapText="1"/>
    </xf>
    <xf numFmtId="0" fontId="79" fillId="2" borderId="0" xfId="1" applyFont="1" applyFill="1" applyBorder="1" applyAlignment="1">
      <alignment vertical="center"/>
    </xf>
    <xf numFmtId="0" fontId="79" fillId="2" borderId="0" xfId="1" applyFont="1" applyFill="1" applyBorder="1" applyAlignment="1">
      <alignment vertical="center" textRotation="255"/>
    </xf>
    <xf numFmtId="0" fontId="54" fillId="3" borderId="38" xfId="0" applyFont="1" applyFill="1" applyBorder="1" applyAlignment="1">
      <alignment horizontal="center" vertical="center" wrapText="1"/>
    </xf>
    <xf numFmtId="41" fontId="59" fillId="2" borderId="25" xfId="6" applyFont="1" applyFill="1" applyBorder="1">
      <alignment vertical="center"/>
    </xf>
    <xf numFmtId="41" fontId="59" fillId="2" borderId="6" xfId="6" applyFont="1" applyFill="1" applyBorder="1">
      <alignment vertical="center"/>
    </xf>
    <xf numFmtId="41" fontId="59" fillId="2" borderId="9" xfId="6" applyFont="1" applyFill="1" applyBorder="1">
      <alignment vertical="center"/>
    </xf>
    <xf numFmtId="41" fontId="59" fillId="2" borderId="10" xfId="6" applyFont="1" applyFill="1" applyBorder="1">
      <alignment vertical="center"/>
    </xf>
    <xf numFmtId="41" fontId="59" fillId="2" borderId="17" xfId="6" applyFont="1" applyFill="1" applyBorder="1">
      <alignment vertical="center"/>
    </xf>
    <xf numFmtId="41" fontId="59" fillId="2" borderId="28" xfId="6" applyFont="1" applyFill="1" applyBorder="1">
      <alignment vertical="center"/>
    </xf>
    <xf numFmtId="0" fontId="56" fillId="2" borderId="0" xfId="0" applyFont="1" applyFill="1" applyBorder="1" applyAlignment="1">
      <alignment vertical="center"/>
    </xf>
    <xf numFmtId="0" fontId="54" fillId="3" borderId="119" xfId="0" applyFont="1" applyFill="1" applyBorder="1" applyAlignment="1">
      <alignment horizontal="center" vertical="center" wrapText="1"/>
    </xf>
    <xf numFmtId="0" fontId="71" fillId="2" borderId="0" xfId="0" applyFont="1" applyFill="1" applyBorder="1" applyAlignment="1">
      <alignment horizontal="left" vertical="center"/>
    </xf>
    <xf numFmtId="0" fontId="45" fillId="3" borderId="1" xfId="0" applyFont="1" applyFill="1" applyBorder="1" applyAlignment="1">
      <alignment horizontal="center" vertical="center" wrapText="1"/>
    </xf>
    <xf numFmtId="0" fontId="45" fillId="3" borderId="0" xfId="0" applyFont="1" applyFill="1" applyBorder="1" applyAlignment="1">
      <alignment horizontal="center" vertical="center" wrapText="1"/>
    </xf>
    <xf numFmtId="0" fontId="45" fillId="3" borderId="10" xfId="0" applyFont="1" applyFill="1" applyBorder="1" applyAlignment="1">
      <alignment horizontal="center" vertical="center" wrapText="1"/>
    </xf>
    <xf numFmtId="0" fontId="45" fillId="3" borderId="3" xfId="0" applyFont="1" applyFill="1" applyBorder="1" applyAlignment="1">
      <alignment horizontal="center" vertical="center"/>
    </xf>
    <xf numFmtId="0" fontId="45" fillId="3" borderId="2" xfId="0" applyFont="1" applyFill="1" applyBorder="1" applyAlignment="1">
      <alignment horizontal="center" vertical="center"/>
    </xf>
    <xf numFmtId="0" fontId="45" fillId="3" borderId="5" xfId="0" applyFont="1" applyFill="1" applyBorder="1" applyAlignment="1">
      <alignment horizontal="center" vertical="center"/>
    </xf>
    <xf numFmtId="0" fontId="45" fillId="3" borderId="4" xfId="0" applyFont="1" applyFill="1" applyBorder="1" applyAlignment="1">
      <alignment horizontal="center" vertical="center"/>
    </xf>
    <xf numFmtId="0" fontId="45" fillId="3" borderId="8" xfId="0" applyFont="1" applyFill="1" applyBorder="1" applyAlignment="1">
      <alignment horizontal="center" vertical="center"/>
    </xf>
    <xf numFmtId="0" fontId="45" fillId="3" borderId="6" xfId="0" applyFont="1" applyFill="1" applyBorder="1" applyAlignment="1">
      <alignment horizontal="center" vertical="center"/>
    </xf>
    <xf numFmtId="0" fontId="45" fillId="3" borderId="9" xfId="0" applyFont="1" applyFill="1" applyBorder="1" applyAlignment="1">
      <alignment horizontal="center" vertical="center"/>
    </xf>
    <xf numFmtId="0" fontId="45" fillId="3" borderId="30" xfId="0" applyFont="1" applyFill="1" applyBorder="1" applyAlignment="1">
      <alignment horizontal="center" vertical="center"/>
    </xf>
    <xf numFmtId="0" fontId="45" fillId="3" borderId="34" xfId="0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0" fontId="45" fillId="3" borderId="0" xfId="0" applyFont="1" applyFill="1" applyBorder="1" applyAlignment="1">
      <alignment horizontal="center" vertical="center"/>
    </xf>
    <xf numFmtId="0" fontId="45" fillId="3" borderId="31" xfId="0" applyFont="1" applyFill="1" applyBorder="1" applyAlignment="1">
      <alignment horizontal="center" vertical="center"/>
    </xf>
    <xf numFmtId="0" fontId="45" fillId="3" borderId="2" xfId="0" applyFont="1" applyFill="1" applyBorder="1" applyAlignment="1">
      <alignment horizontal="center" vertical="center" wrapText="1"/>
    </xf>
    <xf numFmtId="0" fontId="45" fillId="3" borderId="4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/>
    </xf>
    <xf numFmtId="0" fontId="45" fillId="3" borderId="18" xfId="0" applyFont="1" applyFill="1" applyBorder="1" applyAlignment="1">
      <alignment horizontal="center" vertical="center"/>
    </xf>
    <xf numFmtId="0" fontId="45" fillId="3" borderId="22" xfId="0" applyFont="1" applyFill="1" applyBorder="1" applyAlignment="1">
      <alignment horizontal="center" vertical="center"/>
    </xf>
    <xf numFmtId="0" fontId="45" fillId="3" borderId="10" xfId="0" applyFont="1" applyFill="1" applyBorder="1" applyAlignment="1">
      <alignment horizontal="center" vertical="center"/>
    </xf>
    <xf numFmtId="0" fontId="45" fillId="3" borderId="26" xfId="0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center" vertical="center"/>
    </xf>
    <xf numFmtId="0" fontId="45" fillId="2" borderId="18" xfId="0" applyFont="1" applyFill="1" applyBorder="1" applyAlignment="1">
      <alignment horizontal="center" vertical="center"/>
    </xf>
    <xf numFmtId="0" fontId="45" fillId="2" borderId="31" xfId="0" applyFont="1" applyFill="1" applyBorder="1" applyAlignment="1">
      <alignment horizontal="center" vertical="center" textRotation="255"/>
    </xf>
    <xf numFmtId="0" fontId="45" fillId="2" borderId="8" xfId="0" applyFont="1" applyFill="1" applyBorder="1" applyAlignment="1">
      <alignment horizontal="center" vertical="center" textRotation="255"/>
    </xf>
    <xf numFmtId="0" fontId="45" fillId="2" borderId="15" xfId="0" applyFont="1" applyFill="1" applyBorder="1" applyAlignment="1">
      <alignment horizontal="center" vertical="center" textRotation="255"/>
    </xf>
    <xf numFmtId="0" fontId="45" fillId="2" borderId="30" xfId="0" applyFont="1" applyFill="1" applyBorder="1" applyAlignment="1">
      <alignment horizontal="center" vertical="center"/>
    </xf>
    <xf numFmtId="0" fontId="45" fillId="2" borderId="32" xfId="0" applyFont="1" applyFill="1" applyBorder="1" applyAlignment="1">
      <alignment horizontal="center" vertical="center"/>
    </xf>
    <xf numFmtId="0" fontId="45" fillId="2" borderId="9" xfId="0" applyFont="1" applyFill="1" applyBorder="1" applyAlignment="1">
      <alignment horizontal="center" vertical="center"/>
    </xf>
    <xf numFmtId="0" fontId="45" fillId="2" borderId="22" xfId="0" applyFont="1" applyFill="1" applyBorder="1" applyAlignment="1">
      <alignment horizontal="center" vertical="center"/>
    </xf>
    <xf numFmtId="0" fontId="45" fillId="2" borderId="16" xfId="0" applyFont="1" applyFill="1" applyBorder="1" applyAlignment="1">
      <alignment horizontal="center" vertical="center"/>
    </xf>
    <xf numFmtId="0" fontId="45" fillId="2" borderId="38" xfId="0" applyFont="1" applyFill="1" applyBorder="1" applyAlignment="1">
      <alignment horizontal="center" vertical="center"/>
    </xf>
    <xf numFmtId="0" fontId="45" fillId="2" borderId="34" xfId="0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center" vertical="center"/>
    </xf>
    <xf numFmtId="0" fontId="45" fillId="2" borderId="10" xfId="0" applyFont="1" applyFill="1" applyBorder="1" applyAlignment="1">
      <alignment horizontal="center" vertical="center"/>
    </xf>
    <xf numFmtId="0" fontId="45" fillId="2" borderId="26" xfId="0" applyFont="1" applyFill="1" applyBorder="1" applyAlignment="1">
      <alignment horizontal="center" vertical="center"/>
    </xf>
    <xf numFmtId="0" fontId="45" fillId="3" borderId="39" xfId="0" applyFont="1" applyFill="1" applyBorder="1" applyAlignment="1">
      <alignment horizontal="center" vertical="center"/>
    </xf>
    <xf numFmtId="0" fontId="45" fillId="2" borderId="94" xfId="0" applyFont="1" applyFill="1" applyBorder="1" applyAlignment="1">
      <alignment horizontal="center" vertical="center"/>
    </xf>
    <xf numFmtId="0" fontId="45" fillId="2" borderId="95" xfId="0" applyFont="1" applyFill="1" applyBorder="1" applyAlignment="1">
      <alignment horizontal="center" vertical="center"/>
    </xf>
    <xf numFmtId="0" fontId="45" fillId="2" borderId="31" xfId="0" applyFont="1" applyFill="1" applyBorder="1" applyAlignment="1">
      <alignment horizontal="center" vertical="center" textRotation="255" readingOrder="1"/>
    </xf>
    <xf numFmtId="0" fontId="45" fillId="2" borderId="8" xfId="0" applyFont="1" applyFill="1" applyBorder="1" applyAlignment="1">
      <alignment horizontal="center" vertical="center" textRotation="255" readingOrder="1"/>
    </xf>
    <xf numFmtId="0" fontId="45" fillId="2" borderId="15" xfId="0" applyFont="1" applyFill="1" applyBorder="1" applyAlignment="1">
      <alignment horizontal="center" vertical="center" textRotation="255" readingOrder="1"/>
    </xf>
    <xf numFmtId="0" fontId="45" fillId="3" borderId="22" xfId="0" applyFont="1" applyFill="1" applyBorder="1" applyAlignment="1">
      <alignment horizontal="center" vertical="center" wrapText="1"/>
    </xf>
    <xf numFmtId="0" fontId="45" fillId="3" borderId="6" xfId="0" applyFont="1" applyFill="1" applyBorder="1" applyAlignment="1">
      <alignment horizontal="center" vertical="center" wrapText="1"/>
    </xf>
    <xf numFmtId="0" fontId="45" fillId="3" borderId="5" xfId="0" applyFont="1" applyFill="1" applyBorder="1" applyAlignment="1">
      <alignment horizontal="center" vertical="center" wrapText="1"/>
    </xf>
    <xf numFmtId="0" fontId="70" fillId="3" borderId="1" xfId="0" applyFont="1" applyFill="1" applyBorder="1" applyAlignment="1">
      <alignment horizontal="center" vertical="center" wrapText="1"/>
    </xf>
    <xf numFmtId="0" fontId="70" fillId="3" borderId="0" xfId="0" applyFont="1" applyFill="1" applyBorder="1" applyAlignment="1">
      <alignment horizontal="center" vertical="center" wrapText="1"/>
    </xf>
    <xf numFmtId="0" fontId="70" fillId="3" borderId="10" xfId="0" applyFont="1" applyFill="1" applyBorder="1" applyAlignment="1">
      <alignment horizontal="center" vertical="center" wrapText="1"/>
    </xf>
    <xf numFmtId="0" fontId="45" fillId="3" borderId="11" xfId="0" applyFont="1" applyFill="1" applyBorder="1" applyAlignment="1">
      <alignment horizontal="center" vertical="center" wrapText="1"/>
    </xf>
    <xf numFmtId="0" fontId="45" fillId="3" borderId="18" xfId="0" applyFont="1" applyFill="1" applyBorder="1" applyAlignment="1">
      <alignment horizontal="center" vertical="center" wrapText="1"/>
    </xf>
    <xf numFmtId="0" fontId="39" fillId="3" borderId="18" xfId="0" applyFont="1" applyFill="1" applyBorder="1" applyAlignment="1">
      <alignment horizontal="center" vertical="center"/>
    </xf>
    <xf numFmtId="0" fontId="39" fillId="3" borderId="22" xfId="0" applyFont="1" applyFill="1" applyBorder="1" applyAlignment="1">
      <alignment horizontal="center" vertical="center"/>
    </xf>
    <xf numFmtId="0" fontId="39" fillId="3" borderId="26" xfId="0" applyFont="1" applyFill="1" applyBorder="1" applyAlignment="1">
      <alignment horizontal="center" vertical="center"/>
    </xf>
    <xf numFmtId="0" fontId="45" fillId="3" borderId="65" xfId="0" applyFont="1" applyFill="1" applyBorder="1" applyAlignment="1">
      <alignment horizontal="center" vertical="center" wrapText="1"/>
    </xf>
    <xf numFmtId="0" fontId="45" fillId="3" borderId="67" xfId="0" applyFont="1" applyFill="1" applyBorder="1" applyAlignment="1">
      <alignment horizontal="center" vertical="center" wrapText="1"/>
    </xf>
    <xf numFmtId="0" fontId="45" fillId="3" borderId="68" xfId="0" applyFont="1" applyFill="1" applyBorder="1" applyAlignment="1">
      <alignment horizontal="center" vertical="center" wrapText="1"/>
    </xf>
    <xf numFmtId="0" fontId="45" fillId="3" borderId="21" xfId="0" applyFont="1" applyFill="1" applyBorder="1" applyAlignment="1">
      <alignment horizontal="center" vertical="center" wrapText="1"/>
    </xf>
    <xf numFmtId="0" fontId="45" fillId="3" borderId="25" xfId="0" applyFont="1" applyFill="1" applyBorder="1" applyAlignment="1">
      <alignment horizontal="center" vertical="center" wrapText="1"/>
    </xf>
    <xf numFmtId="0" fontId="45" fillId="3" borderId="17" xfId="0" applyFont="1" applyFill="1" applyBorder="1" applyAlignment="1">
      <alignment horizontal="center" vertical="center" wrapText="1"/>
    </xf>
    <xf numFmtId="0" fontId="45" fillId="3" borderId="66" xfId="0" applyFont="1" applyFill="1" applyBorder="1" applyAlignment="1">
      <alignment horizontal="center" vertical="center"/>
    </xf>
    <xf numFmtId="0" fontId="45" fillId="3" borderId="26" xfId="0" applyFont="1" applyFill="1" applyBorder="1" applyAlignment="1">
      <alignment horizontal="center" vertical="center" wrapText="1"/>
    </xf>
    <xf numFmtId="0" fontId="45" fillId="2" borderId="54" xfId="0" applyFont="1" applyFill="1" applyBorder="1" applyAlignment="1">
      <alignment horizontal="center" vertical="center" textRotation="255"/>
    </xf>
    <xf numFmtId="0" fontId="45" fillId="2" borderId="45" xfId="0" applyFont="1" applyFill="1" applyBorder="1" applyAlignment="1">
      <alignment horizontal="center" vertical="center" textRotation="255"/>
    </xf>
    <xf numFmtId="0" fontId="45" fillId="2" borderId="14" xfId="0" applyFont="1" applyFill="1" applyBorder="1" applyAlignment="1">
      <alignment horizontal="center" vertical="center" textRotation="255"/>
    </xf>
    <xf numFmtId="0" fontId="45" fillId="2" borderId="1" xfId="0" applyFont="1" applyFill="1" applyBorder="1" applyAlignment="1">
      <alignment horizontal="center" vertical="center" textRotation="255"/>
    </xf>
    <xf numFmtId="0" fontId="45" fillId="2" borderId="5" xfId="0" applyFont="1" applyFill="1" applyBorder="1" applyAlignment="1">
      <alignment horizontal="center" vertical="center" textRotation="255"/>
    </xf>
    <xf numFmtId="0" fontId="45" fillId="2" borderId="0" xfId="0" applyFont="1" applyFill="1" applyBorder="1" applyAlignment="1">
      <alignment horizontal="center" vertical="center" textRotation="255"/>
    </xf>
    <xf numFmtId="0" fontId="45" fillId="2" borderId="49" xfId="0" applyFont="1" applyFill="1" applyBorder="1" applyAlignment="1">
      <alignment horizontal="center" vertical="center" textRotation="255"/>
    </xf>
    <xf numFmtId="0" fontId="55" fillId="2" borderId="0" xfId="3" applyFont="1" applyFill="1" applyBorder="1" applyAlignment="1">
      <alignment horizontal="left" vertical="center" wrapText="1"/>
    </xf>
    <xf numFmtId="0" fontId="54" fillId="2" borderId="0" xfId="0" applyFont="1" applyFill="1" applyBorder="1" applyAlignment="1">
      <alignment horizontal="center" vertical="center"/>
    </xf>
    <xf numFmtId="0" fontId="54" fillId="2" borderId="22" xfId="0" applyFont="1" applyFill="1" applyBorder="1" applyAlignment="1">
      <alignment horizontal="center" vertical="center"/>
    </xf>
    <xf numFmtId="0" fontId="54" fillId="2" borderId="31" xfId="0" applyFont="1" applyFill="1" applyBorder="1" applyAlignment="1">
      <alignment horizontal="center" vertical="center" textRotation="255"/>
    </xf>
    <xf numFmtId="0" fontId="54" fillId="2" borderId="49" xfId="0" applyFont="1" applyFill="1" applyBorder="1" applyAlignment="1">
      <alignment horizontal="center" vertical="center" textRotation="255"/>
    </xf>
    <xf numFmtId="0" fontId="54" fillId="2" borderId="34" xfId="0" applyFont="1" applyFill="1" applyBorder="1" applyAlignment="1">
      <alignment horizontal="center" vertical="center"/>
    </xf>
    <xf numFmtId="0" fontId="54" fillId="2" borderId="32" xfId="0" applyFont="1" applyFill="1" applyBorder="1" applyAlignment="1">
      <alignment horizontal="center" vertical="center"/>
    </xf>
    <xf numFmtId="0" fontId="54" fillId="2" borderId="57" xfId="0" applyFont="1" applyFill="1" applyBorder="1" applyAlignment="1">
      <alignment horizontal="center" vertical="center"/>
    </xf>
    <xf numFmtId="0" fontId="54" fillId="2" borderId="51" xfId="0" applyFont="1" applyFill="1" applyBorder="1" applyAlignment="1">
      <alignment horizontal="center" vertical="center"/>
    </xf>
    <xf numFmtId="0" fontId="54" fillId="2" borderId="8" xfId="0" applyFont="1" applyFill="1" applyBorder="1" applyAlignment="1">
      <alignment horizontal="center" vertical="center" textRotation="255"/>
    </xf>
    <xf numFmtId="0" fontId="54" fillId="2" borderId="15" xfId="0" applyFont="1" applyFill="1" applyBorder="1" applyAlignment="1">
      <alignment horizontal="center" vertical="center" textRotation="255"/>
    </xf>
    <xf numFmtId="0" fontId="54" fillId="2" borderId="10" xfId="0" applyFont="1" applyFill="1" applyBorder="1" applyAlignment="1">
      <alignment horizontal="center" vertical="center"/>
    </xf>
    <xf numFmtId="0" fontId="54" fillId="2" borderId="26" xfId="0" applyFont="1" applyFill="1" applyBorder="1" applyAlignment="1">
      <alignment horizontal="center" vertical="center"/>
    </xf>
    <xf numFmtId="0" fontId="54" fillId="3" borderId="6" xfId="0" applyFont="1" applyFill="1" applyBorder="1" applyAlignment="1">
      <alignment horizontal="center" vertical="center" wrapText="1"/>
    </xf>
    <xf numFmtId="0" fontId="54" fillId="3" borderId="1" xfId="0" applyFont="1" applyFill="1" applyBorder="1" applyAlignment="1">
      <alignment horizontal="center" vertical="center" wrapText="1"/>
    </xf>
    <xf numFmtId="0" fontId="54" fillId="3" borderId="5" xfId="0" applyFont="1" applyFill="1" applyBorder="1" applyAlignment="1">
      <alignment horizontal="center" vertical="center" wrapText="1"/>
    </xf>
    <xf numFmtId="0" fontId="54" fillId="2" borderId="7" xfId="0" applyFont="1" applyFill="1" applyBorder="1" applyAlignment="1">
      <alignment horizontal="center" vertical="center"/>
    </xf>
    <xf numFmtId="0" fontId="54" fillId="2" borderId="58" xfId="0" applyFont="1" applyFill="1" applyBorder="1" applyAlignment="1">
      <alignment horizontal="center" vertical="center"/>
    </xf>
    <xf numFmtId="0" fontId="56" fillId="2" borderId="0" xfId="0" applyFont="1" applyFill="1" applyBorder="1" applyAlignment="1">
      <alignment horizontal="center" vertical="center"/>
    </xf>
    <xf numFmtId="0" fontId="56" fillId="3" borderId="1" xfId="0" applyFont="1" applyFill="1" applyBorder="1" applyAlignment="1">
      <alignment horizontal="center" vertical="center"/>
    </xf>
    <xf numFmtId="0" fontId="56" fillId="3" borderId="18" xfId="0" applyFont="1" applyFill="1" applyBorder="1" applyAlignment="1">
      <alignment horizontal="center" vertical="center"/>
    </xf>
    <xf numFmtId="0" fontId="56" fillId="3" borderId="0" xfId="0" applyFont="1" applyFill="1" applyBorder="1" applyAlignment="1">
      <alignment horizontal="center" vertical="center"/>
    </xf>
    <xf numFmtId="0" fontId="56" fillId="3" borderId="22" xfId="0" applyFont="1" applyFill="1" applyBorder="1" applyAlignment="1">
      <alignment horizontal="center" vertical="center"/>
    </xf>
    <xf numFmtId="0" fontId="56" fillId="3" borderId="10" xfId="0" applyFont="1" applyFill="1" applyBorder="1" applyAlignment="1">
      <alignment horizontal="center" vertical="center"/>
    </xf>
    <xf numFmtId="0" fontId="56" fillId="3" borderId="26" xfId="0" applyFont="1" applyFill="1" applyBorder="1" applyAlignment="1">
      <alignment horizontal="center" vertical="center"/>
    </xf>
    <xf numFmtId="0" fontId="54" fillId="3" borderId="2" xfId="0" applyFont="1" applyFill="1" applyBorder="1" applyAlignment="1">
      <alignment horizontal="center" vertical="center"/>
    </xf>
    <xf numFmtId="0" fontId="54" fillId="3" borderId="4" xfId="0" applyFont="1" applyFill="1" applyBorder="1" applyAlignment="1">
      <alignment horizontal="center" vertical="center"/>
    </xf>
    <xf numFmtId="0" fontId="54" fillId="3" borderId="11" xfId="0" applyFont="1" applyFill="1" applyBorder="1" applyAlignment="1">
      <alignment horizontal="center" vertical="center"/>
    </xf>
    <xf numFmtId="0" fontId="54" fillId="3" borderId="2" xfId="0" applyFont="1" applyFill="1" applyBorder="1" applyAlignment="1">
      <alignment horizontal="center" vertical="center" shrinkToFit="1"/>
    </xf>
    <xf numFmtId="0" fontId="54" fillId="3" borderId="1" xfId="0" applyFont="1" applyFill="1" applyBorder="1" applyAlignment="1">
      <alignment horizontal="center" vertical="center" shrinkToFit="1"/>
    </xf>
    <xf numFmtId="0" fontId="54" fillId="3" borderId="3" xfId="0" applyFont="1" applyFill="1" applyBorder="1" applyAlignment="1">
      <alignment horizontal="center" vertical="center"/>
    </xf>
    <xf numFmtId="0" fontId="45" fillId="2" borderId="28" xfId="0" applyFont="1" applyFill="1" applyBorder="1" applyAlignment="1">
      <alignment horizontal="center" vertical="center"/>
    </xf>
    <xf numFmtId="0" fontId="45" fillId="2" borderId="50" xfId="0" applyFont="1" applyFill="1" applyBorder="1" applyAlignment="1">
      <alignment horizontal="center" vertical="center"/>
    </xf>
    <xf numFmtId="0" fontId="45" fillId="2" borderId="51" xfId="0" applyFont="1" applyFill="1" applyBorder="1" applyAlignment="1">
      <alignment horizontal="center" vertical="center"/>
    </xf>
    <xf numFmtId="0" fontId="45" fillId="2" borderId="31" xfId="0" applyFont="1" applyFill="1" applyBorder="1" applyAlignment="1">
      <alignment horizontal="center" vertical="center" wrapText="1"/>
    </xf>
    <xf numFmtId="0" fontId="45" fillId="2" borderId="49" xfId="0" applyFont="1" applyFill="1" applyBorder="1" applyAlignment="1">
      <alignment horizontal="center" vertical="center"/>
    </xf>
    <xf numFmtId="0" fontId="45" fillId="2" borderId="8" xfId="0" applyFont="1" applyFill="1" applyBorder="1" applyAlignment="1">
      <alignment horizontal="center" vertical="center"/>
    </xf>
    <xf numFmtId="0" fontId="45" fillId="2" borderId="15" xfId="0" applyFont="1" applyFill="1" applyBorder="1" applyAlignment="1">
      <alignment horizontal="center" vertical="center"/>
    </xf>
    <xf numFmtId="0" fontId="45" fillId="3" borderId="3" xfId="0" applyFont="1" applyFill="1" applyBorder="1" applyAlignment="1">
      <alignment horizontal="center" vertical="center" wrapText="1"/>
    </xf>
    <xf numFmtId="0" fontId="45" fillId="2" borderId="7" xfId="0" applyFont="1" applyFill="1" applyBorder="1" applyAlignment="1">
      <alignment horizontal="center" vertical="center"/>
    </xf>
    <xf numFmtId="0" fontId="45" fillId="2" borderId="58" xfId="0" applyFont="1" applyFill="1" applyBorder="1" applyAlignment="1">
      <alignment horizontal="center" vertical="center"/>
    </xf>
    <xf numFmtId="0" fontId="45" fillId="3" borderId="9" xfId="0" applyFont="1" applyFill="1" applyBorder="1" applyAlignment="1">
      <alignment horizontal="center" vertical="center" wrapText="1"/>
    </xf>
    <xf numFmtId="0" fontId="45" fillId="3" borderId="8" xfId="0" applyFont="1" applyFill="1" applyBorder="1" applyAlignment="1">
      <alignment horizontal="center" vertical="center" wrapText="1"/>
    </xf>
    <xf numFmtId="0" fontId="45" fillId="2" borderId="31" xfId="0" applyFont="1" applyFill="1" applyBorder="1" applyAlignment="1">
      <alignment horizontal="center" vertical="center" textRotation="255" wrapText="1"/>
    </xf>
    <xf numFmtId="0" fontId="68" fillId="3" borderId="2" xfId="0" applyFont="1" applyFill="1" applyBorder="1" applyAlignment="1">
      <alignment horizontal="center" vertical="center" wrapText="1"/>
    </xf>
    <xf numFmtId="0" fontId="68" fillId="3" borderId="1" xfId="0" applyFont="1" applyFill="1" applyBorder="1" applyAlignment="1">
      <alignment horizontal="center" vertical="center" wrapText="1"/>
    </xf>
    <xf numFmtId="0" fontId="68" fillId="3" borderId="4" xfId="0" applyFont="1" applyFill="1" applyBorder="1" applyAlignment="1">
      <alignment horizontal="center" vertical="center" wrapText="1"/>
    </xf>
    <xf numFmtId="0" fontId="68" fillId="3" borderId="0" xfId="0" applyFont="1" applyFill="1" applyBorder="1" applyAlignment="1">
      <alignment horizontal="center" vertical="center" wrapText="1"/>
    </xf>
    <xf numFmtId="0" fontId="54" fillId="3" borderId="9" xfId="0" applyFont="1" applyFill="1" applyBorder="1" applyAlignment="1">
      <alignment horizontal="center" vertical="center" wrapText="1"/>
    </xf>
    <xf numFmtId="0" fontId="54" fillId="3" borderId="0" xfId="0" applyFont="1" applyFill="1" applyBorder="1" applyAlignment="1">
      <alignment horizontal="center" vertical="center" wrapText="1"/>
    </xf>
    <xf numFmtId="0" fontId="54" fillId="3" borderId="30" xfId="0" applyFont="1" applyFill="1" applyBorder="1" applyAlignment="1">
      <alignment horizontal="center" vertical="center" wrapText="1"/>
    </xf>
    <xf numFmtId="0" fontId="54" fillId="3" borderId="17" xfId="0" applyFont="1" applyFill="1" applyBorder="1" applyAlignment="1">
      <alignment horizontal="center" vertical="center" wrapText="1"/>
    </xf>
    <xf numFmtId="0" fontId="54" fillId="3" borderId="29" xfId="0" applyFont="1" applyFill="1" applyBorder="1" applyAlignment="1">
      <alignment horizontal="center" vertical="center"/>
    </xf>
    <xf numFmtId="0" fontId="54" fillId="3" borderId="17" xfId="0" applyFont="1" applyFill="1" applyBorder="1" applyAlignment="1">
      <alignment horizontal="center" vertical="center"/>
    </xf>
    <xf numFmtId="0" fontId="54" fillId="3" borderId="29" xfId="0" applyFont="1" applyFill="1" applyBorder="1" applyAlignment="1">
      <alignment horizontal="center" vertical="center" wrapText="1"/>
    </xf>
    <xf numFmtId="0" fontId="54" fillId="3" borderId="3" xfId="0" applyFont="1" applyFill="1" applyBorder="1" applyAlignment="1">
      <alignment horizontal="center" vertical="center" wrapText="1"/>
    </xf>
    <xf numFmtId="0" fontId="54" fillId="3" borderId="2" xfId="0" applyFont="1" applyFill="1" applyBorder="1" applyAlignment="1">
      <alignment horizontal="center" vertical="center" wrapText="1"/>
    </xf>
    <xf numFmtId="0" fontId="54" fillId="3" borderId="4" xfId="0" applyFont="1" applyFill="1" applyBorder="1" applyAlignment="1">
      <alignment horizontal="center" vertical="center" wrapText="1"/>
    </xf>
    <xf numFmtId="0" fontId="54" fillId="3" borderId="8" xfId="0" applyFont="1" applyFill="1" applyBorder="1" applyAlignment="1">
      <alignment horizontal="center" vertical="center" wrapText="1"/>
    </xf>
    <xf numFmtId="0" fontId="45" fillId="2" borderId="57" xfId="0" applyFont="1" applyFill="1" applyBorder="1" applyAlignment="1">
      <alignment horizontal="center" vertical="center"/>
    </xf>
    <xf numFmtId="0" fontId="69" fillId="3" borderId="2" xfId="0" applyFont="1" applyFill="1" applyBorder="1" applyAlignment="1">
      <alignment horizontal="center" vertical="center" wrapText="1"/>
    </xf>
    <xf numFmtId="0" fontId="69" fillId="3" borderId="1" xfId="0" applyFont="1" applyFill="1" applyBorder="1" applyAlignment="1">
      <alignment horizontal="center" vertical="center" wrapText="1"/>
    </xf>
    <xf numFmtId="0" fontId="69" fillId="3" borderId="4" xfId="0" applyFont="1" applyFill="1" applyBorder="1" applyAlignment="1">
      <alignment horizontal="center" vertical="center" wrapText="1"/>
    </xf>
    <xf numFmtId="0" fontId="69" fillId="3" borderId="22" xfId="0" applyFont="1" applyFill="1" applyBorder="1" applyAlignment="1">
      <alignment horizontal="center" vertical="center" wrapText="1"/>
    </xf>
    <xf numFmtId="0" fontId="54" fillId="3" borderId="30" xfId="0" applyFont="1" applyFill="1" applyBorder="1" applyAlignment="1">
      <alignment horizontal="center" vertical="center"/>
    </xf>
    <xf numFmtId="0" fontId="54" fillId="3" borderId="28" xfId="0" applyFont="1" applyFill="1" applyBorder="1" applyAlignment="1">
      <alignment horizontal="center" vertical="center"/>
    </xf>
    <xf numFmtId="0" fontId="45" fillId="2" borderId="31" xfId="0" applyFont="1" applyFill="1" applyBorder="1" applyAlignment="1">
      <alignment horizontal="center" vertical="center"/>
    </xf>
    <xf numFmtId="0" fontId="45" fillId="3" borderId="30" xfId="0" applyFont="1" applyFill="1" applyBorder="1" applyAlignment="1">
      <alignment horizontal="center" vertical="center" wrapText="1"/>
    </xf>
    <xf numFmtId="0" fontId="45" fillId="3" borderId="31" xfId="0" applyFont="1" applyFill="1" applyBorder="1" applyAlignment="1">
      <alignment horizontal="center" vertical="center" wrapText="1"/>
    </xf>
    <xf numFmtId="0" fontId="45" fillId="3" borderId="88" xfId="0" applyFont="1" applyFill="1" applyBorder="1" applyAlignment="1">
      <alignment horizontal="center" vertical="center"/>
    </xf>
    <xf numFmtId="0" fontId="45" fillId="3" borderId="94" xfId="0" applyFont="1" applyFill="1" applyBorder="1" applyAlignment="1">
      <alignment horizontal="center" vertical="center"/>
    </xf>
    <xf numFmtId="0" fontId="68" fillId="3" borderId="2" xfId="0" applyFont="1" applyFill="1" applyBorder="1" applyAlignment="1">
      <alignment horizontal="center" vertical="center"/>
    </xf>
    <xf numFmtId="0" fontId="68" fillId="3" borderId="1" xfId="0" applyFont="1" applyFill="1" applyBorder="1" applyAlignment="1">
      <alignment horizontal="center" vertical="center"/>
    </xf>
    <xf numFmtId="0" fontId="68" fillId="3" borderId="4" xfId="0" applyFont="1" applyFill="1" applyBorder="1" applyAlignment="1">
      <alignment horizontal="center" vertical="center"/>
    </xf>
    <xf numFmtId="0" fontId="68" fillId="3" borderId="0" xfId="0" applyFont="1" applyFill="1" applyBorder="1" applyAlignment="1">
      <alignment horizontal="center" vertical="center"/>
    </xf>
    <xf numFmtId="0" fontId="45" fillId="3" borderId="11" xfId="0" applyFont="1" applyFill="1" applyBorder="1" applyAlignment="1">
      <alignment horizontal="center" vertical="center"/>
    </xf>
    <xf numFmtId="0" fontId="54" fillId="3" borderId="1" xfId="0" applyFont="1" applyFill="1" applyBorder="1" applyAlignment="1">
      <alignment horizontal="center" vertical="center"/>
    </xf>
    <xf numFmtId="0" fontId="54" fillId="3" borderId="0" xfId="0" applyFont="1" applyFill="1" applyBorder="1" applyAlignment="1">
      <alignment horizontal="center" vertical="center"/>
    </xf>
    <xf numFmtId="0" fontId="54" fillId="3" borderId="31" xfId="0" applyFont="1" applyFill="1" applyBorder="1" applyAlignment="1">
      <alignment horizontal="center" vertical="center" wrapText="1"/>
    </xf>
    <xf numFmtId="0" fontId="69" fillId="3" borderId="2" xfId="0" applyFont="1" applyFill="1" applyBorder="1" applyAlignment="1">
      <alignment horizontal="center" vertical="center"/>
    </xf>
    <xf numFmtId="0" fontId="69" fillId="3" borderId="1" xfId="0" applyFont="1" applyFill="1" applyBorder="1" applyAlignment="1">
      <alignment horizontal="center" vertical="center"/>
    </xf>
    <xf numFmtId="0" fontId="69" fillId="3" borderId="4" xfId="0" applyFont="1" applyFill="1" applyBorder="1" applyAlignment="1">
      <alignment horizontal="center" vertical="center"/>
    </xf>
    <xf numFmtId="0" fontId="69" fillId="3" borderId="0" xfId="0" applyFont="1" applyFill="1" applyBorder="1" applyAlignment="1">
      <alignment horizontal="center" vertical="center"/>
    </xf>
    <xf numFmtId="0" fontId="54" fillId="2" borderId="94" xfId="0" applyFont="1" applyFill="1" applyBorder="1" applyAlignment="1">
      <alignment horizontal="center" vertical="center"/>
    </xf>
    <xf numFmtId="0" fontId="54" fillId="2" borderId="95" xfId="0" applyFont="1" applyFill="1" applyBorder="1" applyAlignment="1">
      <alignment horizontal="center" vertical="center"/>
    </xf>
    <xf numFmtId="0" fontId="39" fillId="3" borderId="1" xfId="0" applyFont="1" applyFill="1" applyBorder="1" applyAlignment="1">
      <alignment horizontal="center" vertical="center"/>
    </xf>
    <xf numFmtId="0" fontId="39" fillId="3" borderId="0" xfId="0" applyFont="1" applyFill="1" applyBorder="1" applyAlignment="1">
      <alignment horizontal="center" vertical="center"/>
    </xf>
    <xf numFmtId="0" fontId="39" fillId="3" borderId="10" xfId="0" applyFont="1" applyFill="1" applyBorder="1" applyAlignment="1">
      <alignment horizontal="center" vertical="center"/>
    </xf>
    <xf numFmtId="0" fontId="54" fillId="3" borderId="66" xfId="0" applyFont="1" applyFill="1" applyBorder="1" applyAlignment="1">
      <alignment horizontal="center" vertical="center"/>
    </xf>
    <xf numFmtId="0" fontId="39" fillId="2" borderId="10" xfId="0" applyFont="1" applyFill="1" applyBorder="1" applyAlignment="1">
      <alignment horizontal="center" vertical="center"/>
    </xf>
    <xf numFmtId="3" fontId="47" fillId="2" borderId="65" xfId="0" applyNumberFormat="1" applyFont="1" applyFill="1" applyBorder="1" applyAlignment="1">
      <alignment horizontal="center" vertical="center" wrapText="1"/>
    </xf>
    <xf numFmtId="0" fontId="47" fillId="2" borderId="68" xfId="0" applyFont="1" applyFill="1" applyBorder="1" applyAlignment="1">
      <alignment horizontal="center" vertical="center" wrapText="1"/>
    </xf>
    <xf numFmtId="41" fontId="45" fillId="3" borderId="48" xfId="6" applyFont="1" applyFill="1" applyBorder="1" applyAlignment="1">
      <alignment horizontal="center" vertical="center" wrapText="1"/>
    </xf>
    <xf numFmtId="41" fontId="45" fillId="3" borderId="31" xfId="6" applyFont="1" applyFill="1" applyBorder="1" applyAlignment="1">
      <alignment horizontal="center" vertical="center" wrapText="1"/>
    </xf>
    <xf numFmtId="41" fontId="45" fillId="3" borderId="30" xfId="6" applyFont="1" applyFill="1" applyBorder="1" applyAlignment="1">
      <alignment horizontal="center" vertical="center" wrapText="1"/>
    </xf>
    <xf numFmtId="41" fontId="45" fillId="3" borderId="2" xfId="6" applyFont="1" applyFill="1" applyBorder="1" applyAlignment="1">
      <alignment horizontal="center" vertical="center" wrapText="1"/>
    </xf>
    <xf numFmtId="41" fontId="45" fillId="3" borderId="1" xfId="6" applyFont="1" applyFill="1" applyBorder="1" applyAlignment="1">
      <alignment horizontal="center" vertical="center" wrapText="1"/>
    </xf>
    <xf numFmtId="41" fontId="45" fillId="3" borderId="6" xfId="6" applyFont="1" applyFill="1" applyBorder="1" applyAlignment="1">
      <alignment horizontal="center" vertical="center" wrapText="1"/>
    </xf>
    <xf numFmtId="41" fontId="45" fillId="3" borderId="9" xfId="6" applyFont="1" applyFill="1" applyBorder="1" applyAlignment="1">
      <alignment horizontal="center" vertical="center" wrapText="1"/>
    </xf>
    <xf numFmtId="41" fontId="45" fillId="3" borderId="0" xfId="6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wrapText="1"/>
    </xf>
    <xf numFmtId="0" fontId="45" fillId="2" borderId="18" xfId="0" applyFont="1" applyFill="1" applyBorder="1" applyAlignment="1">
      <alignment horizontal="center" vertical="center" wrapText="1"/>
    </xf>
    <xf numFmtId="0" fontId="54" fillId="2" borderId="3" xfId="0" applyFont="1" applyFill="1" applyBorder="1" applyAlignment="1">
      <alignment horizontal="center" vertical="center" wrapText="1"/>
    </xf>
    <xf numFmtId="0" fontId="54" fillId="2" borderId="39" xfId="0" applyFont="1" applyFill="1" applyBorder="1" applyAlignment="1">
      <alignment horizontal="center" vertical="center" wrapText="1"/>
    </xf>
    <xf numFmtId="176" fontId="54" fillId="2" borderId="8" xfId="0" applyNumberFormat="1" applyFont="1" applyFill="1" applyBorder="1" applyAlignment="1">
      <alignment horizontal="center" vertical="center" textRotation="255"/>
    </xf>
    <xf numFmtId="176" fontId="54" fillId="2" borderId="49" xfId="0" applyNumberFormat="1" applyFont="1" applyFill="1" applyBorder="1" applyAlignment="1">
      <alignment horizontal="center" vertical="center" textRotation="255"/>
    </xf>
    <xf numFmtId="0" fontId="56" fillId="2" borderId="10" xfId="0" applyFont="1" applyFill="1" applyBorder="1" applyAlignment="1">
      <alignment horizontal="center" vertical="center"/>
    </xf>
    <xf numFmtId="0" fontId="54" fillId="3" borderId="22" xfId="0" applyFont="1" applyFill="1" applyBorder="1" applyAlignment="1">
      <alignment horizontal="center" vertical="center" wrapText="1"/>
    </xf>
    <xf numFmtId="0" fontId="54" fillId="3" borderId="10" xfId="0" applyFont="1" applyFill="1" applyBorder="1" applyAlignment="1">
      <alignment horizontal="center" vertical="center" wrapText="1"/>
    </xf>
    <xf numFmtId="0" fontId="54" fillId="3" borderId="26" xfId="0" applyFont="1" applyFill="1" applyBorder="1" applyAlignment="1">
      <alignment horizontal="center" vertical="center" wrapText="1"/>
    </xf>
    <xf numFmtId="0" fontId="54" fillId="3" borderId="65" xfId="0" applyFont="1" applyFill="1" applyBorder="1" applyAlignment="1">
      <alignment horizontal="center" vertical="center" wrapText="1"/>
    </xf>
    <xf numFmtId="0" fontId="54" fillId="3" borderId="67" xfId="0" applyFont="1" applyFill="1" applyBorder="1" applyAlignment="1">
      <alignment horizontal="center" vertical="center" wrapText="1"/>
    </xf>
    <xf numFmtId="0" fontId="54" fillId="3" borderId="68" xfId="0" applyFont="1" applyFill="1" applyBorder="1" applyAlignment="1">
      <alignment horizontal="center" vertical="center" wrapText="1"/>
    </xf>
    <xf numFmtId="0" fontId="54" fillId="3" borderId="11" xfId="0" applyFont="1" applyFill="1" applyBorder="1" applyAlignment="1">
      <alignment horizontal="center" vertical="center" wrapText="1"/>
    </xf>
    <xf numFmtId="0" fontId="52" fillId="2" borderId="0" xfId="3" applyFont="1" applyFill="1" applyBorder="1" applyAlignment="1">
      <alignment horizontal="left" vertical="center" wrapText="1"/>
    </xf>
    <xf numFmtId="0" fontId="45" fillId="2" borderId="3" xfId="0" applyFont="1" applyFill="1" applyBorder="1" applyAlignment="1">
      <alignment horizontal="center" vertical="center"/>
    </xf>
    <xf numFmtId="0" fontId="54" fillId="3" borderId="39" xfId="0" applyFont="1" applyFill="1" applyBorder="1" applyAlignment="1">
      <alignment horizontal="center" vertical="center" wrapText="1"/>
    </xf>
    <xf numFmtId="0" fontId="54" fillId="0" borderId="94" xfId="0" applyFont="1" applyFill="1" applyBorder="1" applyAlignment="1">
      <alignment horizontal="center" vertical="center"/>
    </xf>
    <xf numFmtId="0" fontId="54" fillId="0" borderId="95" xfId="0" applyFont="1" applyFill="1" applyBorder="1" applyAlignment="1">
      <alignment horizontal="center" vertical="center"/>
    </xf>
    <xf numFmtId="0" fontId="54" fillId="0" borderId="94" xfId="0" applyFont="1" applyFill="1" applyBorder="1" applyAlignment="1">
      <alignment horizontal="center" vertical="center" wrapText="1"/>
    </xf>
    <xf numFmtId="0" fontId="54" fillId="0" borderId="31" xfId="0" applyFont="1" applyFill="1" applyBorder="1" applyAlignment="1">
      <alignment horizontal="center" vertical="center" textRotation="255"/>
    </xf>
    <xf numFmtId="0" fontId="54" fillId="0" borderId="8" xfId="0" applyFont="1" applyFill="1" applyBorder="1" applyAlignment="1">
      <alignment horizontal="center" vertical="center" textRotation="255"/>
    </xf>
    <xf numFmtId="0" fontId="54" fillId="0" borderId="15" xfId="0" applyFont="1" applyFill="1" applyBorder="1" applyAlignment="1">
      <alignment horizontal="center" vertical="center" textRotation="255"/>
    </xf>
    <xf numFmtId="0" fontId="45" fillId="3" borderId="48" xfId="0" applyFont="1" applyFill="1" applyBorder="1" applyAlignment="1">
      <alignment horizontal="center" vertical="center" wrapText="1"/>
    </xf>
    <xf numFmtId="0" fontId="45" fillId="3" borderId="34" xfId="0" applyFont="1" applyFill="1" applyBorder="1" applyAlignment="1">
      <alignment horizontal="center" vertical="center" wrapText="1"/>
    </xf>
    <xf numFmtId="0" fontId="45" fillId="3" borderId="32" xfId="0" applyFont="1" applyFill="1" applyBorder="1" applyAlignment="1">
      <alignment horizontal="center" vertical="center" wrapText="1"/>
    </xf>
    <xf numFmtId="0" fontId="45" fillId="3" borderId="29" xfId="0" applyFont="1" applyFill="1" applyBorder="1" applyAlignment="1">
      <alignment horizontal="center" vertical="center" wrapText="1"/>
    </xf>
    <xf numFmtId="0" fontId="45" fillId="3" borderId="28" xfId="0" applyFont="1" applyFill="1" applyBorder="1" applyAlignment="1">
      <alignment horizontal="center" vertical="center" wrapText="1"/>
    </xf>
    <xf numFmtId="0" fontId="45" fillId="3" borderId="47" xfId="0" applyFont="1" applyFill="1" applyBorder="1" applyAlignment="1">
      <alignment horizontal="center" vertical="center" wrapText="1"/>
    </xf>
    <xf numFmtId="0" fontId="45" fillId="3" borderId="27" xfId="0" applyFont="1" applyFill="1" applyBorder="1" applyAlignment="1">
      <alignment horizontal="center" vertical="center" wrapText="1"/>
    </xf>
    <xf numFmtId="0" fontId="45" fillId="3" borderId="88" xfId="0" applyFont="1" applyFill="1" applyBorder="1" applyAlignment="1">
      <alignment horizontal="center" vertical="center" wrapText="1"/>
    </xf>
    <xf numFmtId="0" fontId="45" fillId="3" borderId="94" xfId="0" applyFont="1" applyFill="1" applyBorder="1" applyAlignment="1">
      <alignment horizontal="center" vertical="center" wrapText="1"/>
    </xf>
    <xf numFmtId="0" fontId="45" fillId="3" borderId="95" xfId="0" applyFont="1" applyFill="1" applyBorder="1" applyAlignment="1">
      <alignment horizontal="center" vertical="center" wrapText="1"/>
    </xf>
    <xf numFmtId="0" fontId="45" fillId="0" borderId="3" xfId="0" applyFont="1" applyFill="1" applyBorder="1" applyAlignment="1">
      <alignment horizontal="center" vertical="center"/>
    </xf>
    <xf numFmtId="0" fontId="45" fillId="0" borderId="39" xfId="0" applyFont="1" applyFill="1" applyBorder="1" applyAlignment="1">
      <alignment horizontal="center" vertical="center"/>
    </xf>
    <xf numFmtId="0" fontId="54" fillId="2" borderId="8" xfId="0" applyFont="1" applyFill="1" applyBorder="1" applyAlignment="1">
      <alignment horizontal="center" vertical="center" wrapText="1"/>
    </xf>
    <xf numFmtId="0" fontId="54" fillId="2" borderId="8" xfId="0" applyFont="1" applyFill="1" applyBorder="1" applyAlignment="1">
      <alignment horizontal="center" vertical="center"/>
    </xf>
    <xf numFmtId="0" fontId="54" fillId="2" borderId="15" xfId="0" applyFont="1" applyFill="1" applyBorder="1" applyAlignment="1">
      <alignment horizontal="center" vertical="center"/>
    </xf>
    <xf numFmtId="0" fontId="54" fillId="3" borderId="34" xfId="0" applyFont="1" applyFill="1" applyBorder="1" applyAlignment="1">
      <alignment horizontal="center" vertical="center"/>
    </xf>
    <xf numFmtId="0" fontId="54" fillId="3" borderId="10" xfId="0" applyFont="1" applyFill="1" applyBorder="1" applyAlignment="1">
      <alignment horizontal="center" vertical="center"/>
    </xf>
    <xf numFmtId="0" fontId="54" fillId="3" borderId="18" xfId="0" applyFont="1" applyFill="1" applyBorder="1" applyAlignment="1">
      <alignment horizontal="center" vertical="center" wrapText="1"/>
    </xf>
    <xf numFmtId="0" fontId="54" fillId="3" borderId="52" xfId="0" applyFont="1" applyFill="1" applyBorder="1" applyAlignment="1">
      <alignment horizontal="center" vertical="center"/>
    </xf>
    <xf numFmtId="0" fontId="54" fillId="3" borderId="57" xfId="0" applyFont="1" applyFill="1" applyBorder="1" applyAlignment="1">
      <alignment horizontal="center" vertical="center"/>
    </xf>
    <xf numFmtId="0" fontId="54" fillId="3" borderId="44" xfId="0" applyFont="1" applyFill="1" applyBorder="1" applyAlignment="1">
      <alignment horizontal="center" vertical="center"/>
    </xf>
    <xf numFmtId="0" fontId="54" fillId="3" borderId="40" xfId="0" applyFont="1" applyFill="1" applyBorder="1" applyAlignment="1">
      <alignment horizontal="center" vertical="center"/>
    </xf>
    <xf numFmtId="0" fontId="54" fillId="3" borderId="41" xfId="0" applyFont="1" applyFill="1" applyBorder="1" applyAlignment="1">
      <alignment horizontal="center" vertical="center"/>
    </xf>
    <xf numFmtId="0" fontId="54" fillId="3" borderId="33" xfId="0" applyFont="1" applyFill="1" applyBorder="1" applyAlignment="1">
      <alignment horizontal="center" vertical="center"/>
    </xf>
    <xf numFmtId="0" fontId="54" fillId="3" borderId="13" xfId="0" applyFont="1" applyFill="1" applyBorder="1" applyAlignment="1">
      <alignment horizontal="center" vertical="center"/>
    </xf>
    <xf numFmtId="0" fontId="54" fillId="3" borderId="48" xfId="0" applyFont="1" applyFill="1" applyBorder="1" applyAlignment="1">
      <alignment horizontal="center" vertical="center" wrapText="1"/>
    </xf>
    <xf numFmtId="0" fontId="60" fillId="3" borderId="1" xfId="0" applyFont="1" applyFill="1" applyBorder="1" applyAlignment="1">
      <alignment horizontal="center" vertical="center" wrapText="1"/>
    </xf>
    <xf numFmtId="0" fontId="60" fillId="3" borderId="18" xfId="0" applyFont="1" applyFill="1" applyBorder="1" applyAlignment="1">
      <alignment horizontal="center" vertical="center" wrapText="1"/>
    </xf>
    <xf numFmtId="0" fontId="60" fillId="3" borderId="0" xfId="0" applyFont="1" applyFill="1" applyBorder="1" applyAlignment="1">
      <alignment horizontal="center" vertical="center" wrapText="1"/>
    </xf>
    <xf numFmtId="0" fontId="60" fillId="3" borderId="22" xfId="0" applyFont="1" applyFill="1" applyBorder="1" applyAlignment="1">
      <alignment horizontal="center" vertical="center" wrapText="1"/>
    </xf>
    <xf numFmtId="0" fontId="60" fillId="3" borderId="2" xfId="0" applyFont="1" applyFill="1" applyBorder="1" applyAlignment="1">
      <alignment horizontal="center" vertical="center" wrapText="1"/>
    </xf>
    <xf numFmtId="0" fontId="60" fillId="3" borderId="4" xfId="0" applyFont="1" applyFill="1" applyBorder="1" applyAlignment="1">
      <alignment horizontal="center" vertical="center" wrapText="1"/>
    </xf>
    <xf numFmtId="0" fontId="60" fillId="3" borderId="33" xfId="0" applyFont="1" applyFill="1" applyBorder="1" applyAlignment="1">
      <alignment horizontal="center" vertical="center" wrapText="1"/>
    </xf>
    <xf numFmtId="0" fontId="60" fillId="3" borderId="13" xfId="0" applyFont="1" applyFill="1" applyBorder="1" applyAlignment="1">
      <alignment horizontal="center" vertical="center" wrapText="1"/>
    </xf>
    <xf numFmtId="0" fontId="45" fillId="3" borderId="47" xfId="0" applyFont="1" applyFill="1" applyBorder="1" applyAlignment="1">
      <alignment horizontal="center" vertical="center"/>
    </xf>
    <xf numFmtId="0" fontId="45" fillId="3" borderId="27" xfId="0" applyFont="1" applyFill="1" applyBorder="1" applyAlignment="1">
      <alignment horizontal="center" vertical="center"/>
    </xf>
    <xf numFmtId="0" fontId="45" fillId="3" borderId="28" xfId="0" applyFont="1" applyFill="1" applyBorder="1" applyAlignment="1">
      <alignment horizontal="center" vertical="center"/>
    </xf>
    <xf numFmtId="0" fontId="45" fillId="3" borderId="33" xfId="0" applyFont="1" applyFill="1" applyBorder="1" applyAlignment="1">
      <alignment horizontal="center" vertical="center"/>
    </xf>
    <xf numFmtId="0" fontId="45" fillId="3" borderId="13" xfId="0" applyFont="1" applyFill="1" applyBorder="1" applyAlignment="1">
      <alignment horizontal="center" vertical="center"/>
    </xf>
    <xf numFmtId="0" fontId="52" fillId="2" borderId="0" xfId="4" applyFont="1" applyFill="1" applyBorder="1" applyAlignment="1">
      <alignment horizontal="left" vertical="center" wrapText="1"/>
    </xf>
    <xf numFmtId="0" fontId="45" fillId="3" borderId="6" xfId="0" applyNumberFormat="1" applyFont="1" applyFill="1" applyBorder="1" applyAlignment="1">
      <alignment horizontal="center" vertical="center"/>
    </xf>
    <xf numFmtId="0" fontId="45" fillId="3" borderId="28" xfId="0" applyNumberFormat="1" applyFont="1" applyFill="1" applyBorder="1" applyAlignment="1">
      <alignment horizontal="center" vertical="center"/>
    </xf>
    <xf numFmtId="0" fontId="45" fillId="3" borderId="21" xfId="0" applyNumberFormat="1" applyFont="1" applyFill="1" applyBorder="1" applyAlignment="1">
      <alignment horizontal="center" vertical="center"/>
    </xf>
    <xf numFmtId="0" fontId="45" fillId="3" borderId="17" xfId="0" applyNumberFormat="1" applyFont="1" applyFill="1" applyBorder="1" applyAlignment="1">
      <alignment horizontal="center" vertical="center"/>
    </xf>
    <xf numFmtId="0" fontId="45" fillId="3" borderId="1" xfId="0" applyNumberFormat="1" applyFont="1" applyFill="1" applyBorder="1" applyAlignment="1">
      <alignment horizontal="center" vertical="center"/>
    </xf>
    <xf numFmtId="0" fontId="45" fillId="3" borderId="10" xfId="0" applyNumberFormat="1" applyFont="1" applyFill="1" applyBorder="1" applyAlignment="1">
      <alignment horizontal="center" vertical="center"/>
    </xf>
    <xf numFmtId="0" fontId="45" fillId="3" borderId="20" xfId="0" applyFont="1" applyFill="1" applyBorder="1" applyAlignment="1">
      <alignment horizontal="center" vertical="center"/>
    </xf>
    <xf numFmtId="0" fontId="45" fillId="3" borderId="21" xfId="0" applyFont="1" applyFill="1" applyBorder="1" applyAlignment="1">
      <alignment horizontal="center" vertical="center" shrinkToFit="1"/>
    </xf>
    <xf numFmtId="0" fontId="45" fillId="3" borderId="17" xfId="0" applyFont="1" applyFill="1" applyBorder="1" applyAlignment="1">
      <alignment horizontal="center" vertical="center" shrinkToFit="1"/>
    </xf>
    <xf numFmtId="0" fontId="54" fillId="3" borderId="94" xfId="0" applyFont="1" applyFill="1" applyBorder="1" applyAlignment="1">
      <alignment horizontal="center" vertical="center" wrapText="1"/>
    </xf>
    <xf numFmtId="0" fontId="54" fillId="3" borderId="18" xfId="0" applyFont="1" applyFill="1" applyBorder="1" applyAlignment="1">
      <alignment horizontal="center" vertical="center"/>
    </xf>
    <xf numFmtId="0" fontId="54" fillId="3" borderId="26" xfId="0" applyFont="1" applyFill="1" applyBorder="1" applyAlignment="1">
      <alignment horizontal="center" vertical="center"/>
    </xf>
    <xf numFmtId="0" fontId="54" fillId="3" borderId="88" xfId="0" applyFont="1" applyFill="1" applyBorder="1" applyAlignment="1">
      <alignment horizontal="center" vertical="center" wrapText="1"/>
    </xf>
    <xf numFmtId="0" fontId="54" fillId="3" borderId="94" xfId="0" applyFont="1" applyFill="1" applyBorder="1" applyAlignment="1">
      <alignment horizontal="center" vertical="center"/>
    </xf>
    <xf numFmtId="0" fontId="54" fillId="3" borderId="154" xfId="0" applyFont="1" applyFill="1" applyBorder="1" applyAlignment="1">
      <alignment horizontal="center" vertical="center" wrapText="1"/>
    </xf>
    <xf numFmtId="0" fontId="54" fillId="3" borderId="92" xfId="0" applyFont="1" applyFill="1" applyBorder="1" applyAlignment="1">
      <alignment horizontal="center" vertical="center" wrapText="1"/>
    </xf>
    <xf numFmtId="176" fontId="54" fillId="2" borderId="31" xfId="0" applyNumberFormat="1" applyFont="1" applyFill="1" applyBorder="1" applyAlignment="1">
      <alignment horizontal="center" vertical="center" wrapText="1"/>
    </xf>
    <xf numFmtId="176" fontId="54" fillId="2" borderId="49" xfId="0" applyNumberFormat="1" applyFont="1" applyFill="1" applyBorder="1" applyAlignment="1">
      <alignment horizontal="center" vertical="center" wrapText="1"/>
    </xf>
    <xf numFmtId="176" fontId="54" fillId="2" borderId="30" xfId="0" applyNumberFormat="1" applyFont="1" applyFill="1" applyBorder="1" applyAlignment="1">
      <alignment horizontal="center" vertical="center" wrapText="1"/>
    </xf>
    <xf numFmtId="176" fontId="54" fillId="2" borderId="32" xfId="0" applyNumberFormat="1" applyFont="1" applyFill="1" applyBorder="1" applyAlignment="1">
      <alignment horizontal="center" vertical="center" wrapText="1"/>
    </xf>
    <xf numFmtId="176" fontId="54" fillId="2" borderId="50" xfId="0" applyNumberFormat="1" applyFont="1" applyFill="1" applyBorder="1" applyAlignment="1">
      <alignment horizontal="center" vertical="center" wrapText="1"/>
    </xf>
    <xf numFmtId="176" fontId="54" fillId="2" borderId="51" xfId="0" applyNumberFormat="1" applyFont="1" applyFill="1" applyBorder="1" applyAlignment="1">
      <alignment horizontal="center" vertical="center" wrapText="1"/>
    </xf>
    <xf numFmtId="0" fontId="54" fillId="2" borderId="30" xfId="0" applyFont="1" applyFill="1" applyBorder="1" applyAlignment="1">
      <alignment horizontal="center" vertical="center"/>
    </xf>
    <xf numFmtId="0" fontId="54" fillId="2" borderId="9" xfId="0" applyFont="1" applyFill="1" applyBorder="1" applyAlignment="1">
      <alignment horizontal="center" vertical="center"/>
    </xf>
    <xf numFmtId="0" fontId="54" fillId="2" borderId="28" xfId="0" applyFont="1" applyFill="1" applyBorder="1" applyAlignment="1">
      <alignment horizontal="center" vertical="center"/>
    </xf>
    <xf numFmtId="0" fontId="54" fillId="3" borderId="22" xfId="0" applyFont="1" applyFill="1" applyBorder="1" applyAlignment="1">
      <alignment horizontal="center" vertical="center"/>
    </xf>
    <xf numFmtId="0" fontId="54" fillId="2" borderId="1" xfId="0" applyFont="1" applyFill="1" applyBorder="1" applyAlignment="1">
      <alignment horizontal="center" vertical="center"/>
    </xf>
    <xf numFmtId="0" fontId="45" fillId="3" borderId="39" xfId="0" applyFont="1" applyFill="1" applyBorder="1" applyAlignment="1">
      <alignment horizontal="center" vertical="center" wrapText="1"/>
    </xf>
    <xf numFmtId="0" fontId="45" fillId="3" borderId="65" xfId="0" applyFont="1" applyFill="1" applyBorder="1" applyAlignment="1">
      <alignment horizontal="center" vertical="center"/>
    </xf>
    <xf numFmtId="0" fontId="45" fillId="3" borderId="67" xfId="0" applyFont="1" applyFill="1" applyBorder="1" applyAlignment="1">
      <alignment horizontal="center" vertical="center"/>
    </xf>
    <xf numFmtId="0" fontId="45" fillId="3" borderId="68" xfId="0" applyFont="1" applyFill="1" applyBorder="1" applyAlignment="1">
      <alignment horizontal="center" vertical="center"/>
    </xf>
    <xf numFmtId="0" fontId="45" fillId="2" borderId="39" xfId="0" applyFont="1" applyFill="1" applyBorder="1" applyAlignment="1">
      <alignment horizontal="center" vertical="center"/>
    </xf>
    <xf numFmtId="0" fontId="45" fillId="3" borderId="21" xfId="0" applyFont="1" applyFill="1" applyBorder="1" applyAlignment="1">
      <alignment horizontal="center" vertical="center"/>
    </xf>
    <xf numFmtId="0" fontId="45" fillId="3" borderId="17" xfId="0" applyFont="1" applyFill="1" applyBorder="1" applyAlignment="1">
      <alignment horizontal="center" vertical="center"/>
    </xf>
    <xf numFmtId="0" fontId="45" fillId="3" borderId="19" xfId="0" applyFont="1" applyFill="1" applyBorder="1" applyAlignment="1">
      <alignment horizontal="center" vertical="center"/>
    </xf>
    <xf numFmtId="0" fontId="45" fillId="0" borderId="94" xfId="0" applyFont="1" applyFill="1" applyBorder="1" applyAlignment="1">
      <alignment horizontal="center" vertical="center"/>
    </xf>
    <xf numFmtId="0" fontId="45" fillId="0" borderId="95" xfId="0" applyFont="1" applyFill="1" applyBorder="1" applyAlignment="1">
      <alignment horizontal="center" vertical="center"/>
    </xf>
    <xf numFmtId="0" fontId="54" fillId="3" borderId="47" xfId="0" applyFont="1" applyFill="1" applyBorder="1" applyAlignment="1">
      <alignment horizontal="center" vertical="center"/>
    </xf>
    <xf numFmtId="0" fontId="54" fillId="3" borderId="27" xfId="0" applyFont="1" applyFill="1" applyBorder="1" applyAlignment="1">
      <alignment horizontal="center" vertical="center"/>
    </xf>
    <xf numFmtId="0" fontId="47" fillId="3" borderId="1" xfId="0" applyFont="1" applyFill="1" applyBorder="1" applyAlignment="1">
      <alignment horizontal="center" vertical="center"/>
    </xf>
    <xf numFmtId="0" fontId="47" fillId="3" borderId="0" xfId="0" applyFont="1" applyFill="1" applyBorder="1" applyAlignment="1">
      <alignment horizontal="center" vertical="center"/>
    </xf>
    <xf numFmtId="0" fontId="47" fillId="3" borderId="10" xfId="0" applyFont="1" applyFill="1" applyBorder="1" applyAlignment="1">
      <alignment horizontal="center" vertical="center"/>
    </xf>
    <xf numFmtId="0" fontId="45" fillId="3" borderId="32" xfId="0" applyFont="1" applyFill="1" applyBorder="1" applyAlignment="1">
      <alignment horizontal="center" vertical="center"/>
    </xf>
    <xf numFmtId="0" fontId="45" fillId="2" borderId="46" xfId="0" applyFont="1" applyFill="1" applyBorder="1" applyAlignment="1">
      <alignment horizontal="center" vertical="center" shrinkToFit="1"/>
    </xf>
    <xf numFmtId="0" fontId="45" fillId="2" borderId="46" xfId="0" applyFont="1" applyFill="1" applyBorder="1" applyAlignment="1">
      <alignment horizontal="center" vertical="center" wrapText="1"/>
    </xf>
    <xf numFmtId="0" fontId="51" fillId="3" borderId="29" xfId="0" applyFont="1" applyFill="1" applyBorder="1" applyAlignment="1">
      <alignment horizontal="center" vertical="center" wrapText="1"/>
    </xf>
    <xf numFmtId="0" fontId="51" fillId="3" borderId="17" xfId="0" applyFont="1" applyFill="1" applyBorder="1" applyAlignment="1">
      <alignment horizontal="center" vertical="center" wrapText="1"/>
    </xf>
    <xf numFmtId="0" fontId="45" fillId="3" borderId="44" xfId="0" applyFont="1" applyFill="1" applyBorder="1" applyAlignment="1">
      <alignment horizontal="center" vertical="center" wrapText="1"/>
    </xf>
    <xf numFmtId="0" fontId="45" fillId="3" borderId="64" xfId="0" applyFont="1" applyFill="1" applyBorder="1" applyAlignment="1">
      <alignment horizontal="center" vertical="center" wrapText="1"/>
    </xf>
    <xf numFmtId="0" fontId="51" fillId="3" borderId="30" xfId="0" applyFont="1" applyFill="1" applyBorder="1" applyAlignment="1">
      <alignment horizontal="center" vertical="center" wrapText="1"/>
    </xf>
    <xf numFmtId="0" fontId="51" fillId="3" borderId="28" xfId="0" applyFont="1" applyFill="1" applyBorder="1" applyAlignment="1">
      <alignment horizontal="center" vertical="center" wrapText="1"/>
    </xf>
    <xf numFmtId="0" fontId="51" fillId="3" borderId="32" xfId="0" applyFont="1" applyFill="1" applyBorder="1" applyAlignment="1">
      <alignment horizontal="center" vertical="center" wrapText="1"/>
    </xf>
    <xf numFmtId="0" fontId="51" fillId="3" borderId="26" xfId="0" applyFont="1" applyFill="1" applyBorder="1" applyAlignment="1">
      <alignment horizontal="center" vertical="center" wrapText="1"/>
    </xf>
    <xf numFmtId="0" fontId="45" fillId="3" borderId="90" xfId="0" applyFont="1" applyFill="1" applyBorder="1" applyAlignment="1">
      <alignment horizontal="center" vertical="center" wrapText="1"/>
    </xf>
    <xf numFmtId="0" fontId="45" fillId="3" borderId="62" xfId="0" applyFont="1" applyFill="1" applyBorder="1" applyAlignment="1">
      <alignment horizontal="center" vertical="center" wrapText="1"/>
    </xf>
    <xf numFmtId="0" fontId="45" fillId="3" borderId="93" xfId="0" applyFont="1" applyFill="1" applyBorder="1" applyAlignment="1">
      <alignment horizontal="center" vertical="center" wrapText="1"/>
    </xf>
    <xf numFmtId="0" fontId="45" fillId="3" borderId="51" xfId="0" applyFont="1" applyFill="1" applyBorder="1" applyAlignment="1">
      <alignment horizontal="center" vertical="center" wrapText="1"/>
    </xf>
    <xf numFmtId="0" fontId="45" fillId="3" borderId="20" xfId="0" applyFont="1" applyFill="1" applyBorder="1" applyAlignment="1">
      <alignment horizontal="center" vertical="center" wrapText="1"/>
    </xf>
    <xf numFmtId="0" fontId="52" fillId="2" borderId="0" xfId="0" applyFont="1" applyFill="1" applyAlignment="1">
      <alignment horizontal="left" vertical="center" wrapText="1"/>
    </xf>
    <xf numFmtId="0" fontId="54" fillId="2" borderId="50" xfId="0" applyFont="1" applyFill="1" applyBorder="1" applyAlignment="1">
      <alignment horizontal="center" vertical="center"/>
    </xf>
    <xf numFmtId="0" fontId="45" fillId="3" borderId="23" xfId="0" applyFont="1" applyFill="1" applyBorder="1" applyAlignment="1">
      <alignment horizontal="center" vertical="center" wrapText="1"/>
    </xf>
    <xf numFmtId="0" fontId="54" fillId="2" borderId="5" xfId="0" applyFont="1" applyFill="1" applyBorder="1" applyAlignment="1">
      <alignment horizontal="center" vertical="center" wrapText="1"/>
    </xf>
    <xf numFmtId="0" fontId="54" fillId="3" borderId="6" xfId="0" applyFont="1" applyFill="1" applyBorder="1" applyAlignment="1">
      <alignment horizontal="center" vertical="center"/>
    </xf>
    <xf numFmtId="0" fontId="54" fillId="3" borderId="5" xfId="0" applyFont="1" applyFill="1" applyBorder="1" applyAlignment="1">
      <alignment horizontal="center" vertical="center"/>
    </xf>
    <xf numFmtId="0" fontId="45" fillId="2" borderId="5" xfId="0" applyFont="1" applyFill="1" applyBorder="1" applyAlignment="1">
      <alignment horizontal="center" vertical="center" wrapText="1"/>
    </xf>
    <xf numFmtId="0" fontId="45" fillId="2" borderId="0" xfId="0" applyFont="1" applyFill="1" applyBorder="1" applyAlignment="1">
      <alignment horizontal="center" vertical="center" wrapText="1"/>
    </xf>
    <xf numFmtId="0" fontId="45" fillId="2" borderId="10" xfId="0" applyFont="1" applyFill="1" applyBorder="1" applyAlignment="1">
      <alignment horizontal="center" vertical="center" wrapText="1"/>
    </xf>
    <xf numFmtId="0" fontId="45" fillId="3" borderId="52" xfId="0" applyFont="1" applyFill="1" applyBorder="1" applyAlignment="1">
      <alignment horizontal="center" vertical="center"/>
    </xf>
    <xf numFmtId="0" fontId="45" fillId="3" borderId="57" xfId="0" applyFont="1" applyFill="1" applyBorder="1" applyAlignment="1">
      <alignment horizontal="center" vertical="center"/>
    </xf>
    <xf numFmtId="0" fontId="45" fillId="3" borderId="24" xfId="0" applyFont="1" applyFill="1" applyBorder="1" applyAlignment="1">
      <alignment horizontal="center" vertical="center"/>
    </xf>
    <xf numFmtId="0" fontId="45" fillId="3" borderId="25" xfId="0" applyFont="1" applyFill="1" applyBorder="1" applyAlignment="1">
      <alignment horizontal="center" vertical="center"/>
    </xf>
    <xf numFmtId="0" fontId="45" fillId="3" borderId="15" xfId="0" applyFont="1" applyFill="1" applyBorder="1" applyAlignment="1">
      <alignment horizontal="center" vertical="center"/>
    </xf>
    <xf numFmtId="0" fontId="60" fillId="3" borderId="10" xfId="0" applyFont="1" applyFill="1" applyBorder="1" applyAlignment="1">
      <alignment horizontal="center" vertical="center" wrapText="1"/>
    </xf>
    <xf numFmtId="0" fontId="60" fillId="3" borderId="26" xfId="0" applyFont="1" applyFill="1" applyBorder="1" applyAlignment="1">
      <alignment horizontal="center" vertical="center" wrapText="1"/>
    </xf>
    <xf numFmtId="0" fontId="45" fillId="2" borderId="92" xfId="0" applyFont="1" applyFill="1" applyBorder="1" applyAlignment="1">
      <alignment horizontal="center" vertical="center" textRotation="255"/>
    </xf>
    <xf numFmtId="0" fontId="45" fillId="2" borderId="64" xfId="0" applyFont="1" applyFill="1" applyBorder="1" applyAlignment="1">
      <alignment horizontal="center" vertical="center" textRotation="255"/>
    </xf>
    <xf numFmtId="0" fontId="45" fillId="2" borderId="21" xfId="0" applyFont="1" applyFill="1" applyBorder="1" applyAlignment="1">
      <alignment horizontal="center" vertical="center"/>
    </xf>
    <xf numFmtId="0" fontId="45" fillId="2" borderId="19" xfId="0" applyFont="1" applyFill="1" applyBorder="1" applyAlignment="1">
      <alignment horizontal="center" vertical="center"/>
    </xf>
    <xf numFmtId="0" fontId="45" fillId="2" borderId="25" xfId="0" applyFont="1" applyFill="1" applyBorder="1" applyAlignment="1">
      <alignment horizontal="center" vertical="center"/>
    </xf>
    <xf numFmtId="0" fontId="45" fillId="2" borderId="23" xfId="0" applyFont="1" applyFill="1" applyBorder="1" applyAlignment="1">
      <alignment horizontal="center" vertical="center"/>
    </xf>
    <xf numFmtId="0" fontId="45" fillId="2" borderId="37" xfId="0" applyFont="1" applyFill="1" applyBorder="1" applyAlignment="1">
      <alignment horizontal="center" vertical="center" textRotation="255"/>
    </xf>
    <xf numFmtId="0" fontId="45" fillId="2" borderId="25" xfId="0" applyFont="1" applyFill="1" applyBorder="1" applyAlignment="1">
      <alignment horizontal="center" vertical="center" textRotation="255"/>
    </xf>
    <xf numFmtId="0" fontId="45" fillId="2" borderId="29" xfId="0" applyFont="1" applyFill="1" applyBorder="1" applyAlignment="1">
      <alignment horizontal="center" vertical="center" textRotation="255"/>
    </xf>
    <xf numFmtId="0" fontId="45" fillId="2" borderId="17" xfId="0" applyFont="1" applyFill="1" applyBorder="1" applyAlignment="1">
      <alignment horizontal="center" vertical="center" textRotation="255"/>
    </xf>
    <xf numFmtId="41" fontId="54" fillId="3" borderId="1" xfId="6" applyFont="1" applyFill="1" applyBorder="1" applyAlignment="1">
      <alignment horizontal="center" vertical="center"/>
    </xf>
    <xf numFmtId="41" fontId="54" fillId="3" borderId="65" xfId="6" applyFont="1" applyFill="1" applyBorder="1" applyAlignment="1">
      <alignment horizontal="center" vertical="center" wrapText="1"/>
    </xf>
    <xf numFmtId="41" fontId="54" fillId="3" borderId="67" xfId="6" applyFont="1" applyFill="1" applyBorder="1" applyAlignment="1">
      <alignment horizontal="center" vertical="center" wrapText="1"/>
    </xf>
    <xf numFmtId="41" fontId="54" fillId="3" borderId="68" xfId="6" applyFont="1" applyFill="1" applyBorder="1" applyAlignment="1">
      <alignment horizontal="center" vertical="center" wrapText="1"/>
    </xf>
    <xf numFmtId="41" fontId="54" fillId="3" borderId="1" xfId="6" applyFont="1" applyFill="1" applyBorder="1" applyAlignment="1">
      <alignment horizontal="center" vertical="center" wrapText="1"/>
    </xf>
    <xf numFmtId="41" fontId="54" fillId="3" borderId="0" xfId="6" applyFont="1" applyFill="1" applyBorder="1" applyAlignment="1">
      <alignment horizontal="center" vertical="center"/>
    </xf>
    <xf numFmtId="0" fontId="54" fillId="2" borderId="18" xfId="0" applyFont="1" applyFill="1" applyBorder="1" applyAlignment="1">
      <alignment horizontal="center" vertical="center"/>
    </xf>
    <xf numFmtId="41" fontId="54" fillId="3" borderId="2" xfId="6" applyFont="1" applyFill="1" applyBorder="1" applyAlignment="1">
      <alignment horizontal="center" vertical="center"/>
    </xf>
    <xf numFmtId="41" fontId="54" fillId="3" borderId="5" xfId="6" applyFont="1" applyFill="1" applyBorder="1" applyAlignment="1">
      <alignment horizontal="center" vertical="center"/>
    </xf>
    <xf numFmtId="41" fontId="54" fillId="3" borderId="6" xfId="6" applyFont="1" applyFill="1" applyBorder="1" applyAlignment="1">
      <alignment horizontal="center" vertical="center"/>
    </xf>
    <xf numFmtId="0" fontId="54" fillId="3" borderId="21" xfId="0" applyFont="1" applyFill="1" applyBorder="1" applyAlignment="1">
      <alignment horizontal="center" vertical="center" wrapText="1"/>
    </xf>
    <xf numFmtId="0" fontId="54" fillId="3" borderId="21" xfId="0" applyFont="1" applyFill="1" applyBorder="1" applyAlignment="1">
      <alignment horizontal="center" vertical="center"/>
    </xf>
    <xf numFmtId="0" fontId="59" fillId="3" borderId="1" xfId="4" applyFont="1" applyFill="1" applyBorder="1" applyAlignment="1">
      <alignment horizontal="center" vertical="center"/>
    </xf>
    <xf numFmtId="0" fontId="59" fillId="3" borderId="18" xfId="4" applyFont="1" applyFill="1" applyBorder="1" applyAlignment="1">
      <alignment horizontal="center" vertical="center"/>
    </xf>
    <xf numFmtId="0" fontId="59" fillId="3" borderId="0" xfId="4" applyFont="1" applyFill="1" applyBorder="1" applyAlignment="1">
      <alignment horizontal="center" vertical="center"/>
    </xf>
    <xf numFmtId="0" fontId="59" fillId="3" borderId="22" xfId="4" applyFont="1" applyFill="1" applyBorder="1" applyAlignment="1">
      <alignment horizontal="center" vertical="center"/>
    </xf>
    <xf numFmtId="0" fontId="59" fillId="3" borderId="10" xfId="4" applyFont="1" applyFill="1" applyBorder="1" applyAlignment="1">
      <alignment horizontal="center" vertical="center"/>
    </xf>
    <xf numFmtId="0" fontId="59" fillId="3" borderId="26" xfId="4" applyFont="1" applyFill="1" applyBorder="1" applyAlignment="1">
      <alignment horizontal="center" vertical="center"/>
    </xf>
    <xf numFmtId="0" fontId="54" fillId="3" borderId="39" xfId="0" applyFont="1" applyFill="1" applyBorder="1" applyAlignment="1">
      <alignment horizontal="center" vertical="center"/>
    </xf>
    <xf numFmtId="0" fontId="54" fillId="3" borderId="28" xfId="0" applyFont="1" applyFill="1" applyBorder="1" applyAlignment="1">
      <alignment horizontal="center" vertical="center" wrapText="1"/>
    </xf>
    <xf numFmtId="0" fontId="51" fillId="3" borderId="2" xfId="0" applyFont="1" applyFill="1" applyBorder="1" applyAlignment="1">
      <alignment horizontal="center" vertical="center" wrapText="1"/>
    </xf>
    <xf numFmtId="0" fontId="51" fillId="3" borderId="5" xfId="0" applyFont="1" applyFill="1" applyBorder="1" applyAlignment="1">
      <alignment horizontal="center" vertical="center"/>
    </xf>
    <xf numFmtId="0" fontId="51" fillId="3" borderId="6" xfId="0" applyFont="1" applyFill="1" applyBorder="1" applyAlignment="1">
      <alignment horizontal="center" vertical="center" wrapText="1"/>
    </xf>
    <xf numFmtId="0" fontId="48" fillId="2" borderId="8" xfId="0" applyFont="1" applyFill="1" applyBorder="1" applyAlignment="1">
      <alignment horizontal="center" vertical="center" textRotation="255" readingOrder="1"/>
    </xf>
    <xf numFmtId="0" fontId="48" fillId="2" borderId="15" xfId="0" applyFont="1" applyFill="1" applyBorder="1" applyAlignment="1">
      <alignment horizontal="center" vertical="center" textRotation="255" readingOrder="1"/>
    </xf>
    <xf numFmtId="0" fontId="54" fillId="2" borderId="3" xfId="0" applyFont="1" applyFill="1" applyBorder="1" applyAlignment="1">
      <alignment horizontal="center" vertical="center"/>
    </xf>
    <xf numFmtId="0" fontId="54" fillId="2" borderId="39" xfId="0" applyFont="1" applyFill="1" applyBorder="1" applyAlignment="1">
      <alignment horizontal="center" vertical="center"/>
    </xf>
    <xf numFmtId="0" fontId="45" fillId="2" borderId="18" xfId="0" applyFont="1" applyFill="1" applyBorder="1" applyAlignment="1">
      <alignment horizontal="center" vertical="center" textRotation="255" shrinkToFit="1"/>
    </xf>
    <xf numFmtId="0" fontId="45" fillId="2" borderId="22" xfId="0" applyFont="1" applyFill="1" applyBorder="1" applyAlignment="1">
      <alignment horizontal="center" vertical="center" textRotation="255" shrinkToFit="1"/>
    </xf>
    <xf numFmtId="0" fontId="45" fillId="2" borderId="26" xfId="0" applyFont="1" applyFill="1" applyBorder="1" applyAlignment="1">
      <alignment horizontal="center" vertical="center" textRotation="255" shrinkToFit="1"/>
    </xf>
    <xf numFmtId="0" fontId="47" fillId="3" borderId="1" xfId="2" applyFont="1" applyFill="1" applyBorder="1" applyAlignment="1">
      <alignment horizontal="center" vertical="center"/>
    </xf>
    <xf numFmtId="0" fontId="47" fillId="3" borderId="18" xfId="2" applyFont="1" applyFill="1" applyBorder="1" applyAlignment="1">
      <alignment horizontal="center" vertical="center"/>
    </xf>
    <xf numFmtId="0" fontId="47" fillId="3" borderId="0" xfId="2" applyFont="1" applyFill="1" applyBorder="1" applyAlignment="1">
      <alignment horizontal="center" vertical="center"/>
    </xf>
    <xf numFmtId="0" fontId="47" fillId="3" borderId="22" xfId="2" applyFont="1" applyFill="1" applyBorder="1" applyAlignment="1">
      <alignment horizontal="center" vertical="center"/>
    </xf>
    <xf numFmtId="0" fontId="45" fillId="30" borderId="2" xfId="0" applyFont="1" applyFill="1" applyBorder="1" applyAlignment="1">
      <alignment horizontal="center" vertical="center" wrapText="1"/>
    </xf>
    <xf numFmtId="0" fontId="45" fillId="30" borderId="4" xfId="0" applyFont="1" applyFill="1" applyBorder="1" applyAlignment="1">
      <alignment horizontal="center" vertical="center"/>
    </xf>
    <xf numFmtId="0" fontId="48" fillId="2" borderId="31" xfId="0" applyFont="1" applyFill="1" applyBorder="1" applyAlignment="1">
      <alignment horizontal="center" vertical="center" textRotation="255" readingOrder="1"/>
    </xf>
    <xf numFmtId="0" fontId="45" fillId="2" borderId="8" xfId="0" applyFont="1" applyFill="1" applyBorder="1" applyAlignment="1">
      <alignment horizontal="center" vertical="center" wrapText="1"/>
    </xf>
    <xf numFmtId="0" fontId="45" fillId="2" borderId="15" xfId="0" applyFont="1" applyFill="1" applyBorder="1" applyAlignment="1">
      <alignment horizontal="center" vertical="center" wrapText="1"/>
    </xf>
    <xf numFmtId="0" fontId="45" fillId="2" borderId="1" xfId="0" applyFont="1" applyFill="1" applyBorder="1" applyAlignment="1">
      <alignment horizontal="center" vertical="center" textRotation="255" wrapText="1"/>
    </xf>
    <xf numFmtId="0" fontId="45" fillId="2" borderId="0" xfId="0" applyFont="1" applyFill="1" applyBorder="1" applyAlignment="1">
      <alignment horizontal="center" vertical="center" textRotation="255" wrapText="1"/>
    </xf>
    <xf numFmtId="0" fontId="45" fillId="2" borderId="10" xfId="0" applyFont="1" applyFill="1" applyBorder="1" applyAlignment="1">
      <alignment horizontal="center" vertical="center" textRotation="255"/>
    </xf>
    <xf numFmtId="0" fontId="45" fillId="2" borderId="2" xfId="0" applyFont="1" applyFill="1" applyBorder="1" applyAlignment="1">
      <alignment horizontal="center" vertical="center" wrapText="1"/>
    </xf>
    <xf numFmtId="0" fontId="45" fillId="2" borderId="48" xfId="0" applyFont="1" applyFill="1" applyBorder="1" applyAlignment="1">
      <alignment horizontal="center" vertical="center" wrapText="1"/>
    </xf>
    <xf numFmtId="0" fontId="45" fillId="2" borderId="32" xfId="0" applyFont="1" applyFill="1" applyBorder="1" applyAlignment="1">
      <alignment horizontal="center" vertical="center" wrapText="1"/>
    </xf>
    <xf numFmtId="0" fontId="52" fillId="2" borderId="1" xfId="3" applyFont="1" applyFill="1" applyBorder="1" applyAlignment="1">
      <alignment horizontal="left" vertical="center"/>
    </xf>
    <xf numFmtId="0" fontId="45" fillId="2" borderId="88" xfId="0" applyFont="1" applyFill="1" applyBorder="1" applyAlignment="1">
      <alignment horizontal="center" vertical="center" wrapText="1"/>
    </xf>
    <xf numFmtId="0" fontId="45" fillId="2" borderId="95" xfId="0" applyFont="1" applyFill="1" applyBorder="1" applyAlignment="1">
      <alignment horizontal="center" vertical="center" wrapText="1"/>
    </xf>
    <xf numFmtId="0" fontId="45" fillId="2" borderId="52" xfId="0" applyFont="1" applyFill="1" applyBorder="1" applyAlignment="1">
      <alignment horizontal="center" vertical="center" wrapText="1"/>
    </xf>
    <xf numFmtId="0" fontId="45" fillId="2" borderId="51" xfId="0" applyFont="1" applyFill="1" applyBorder="1" applyAlignment="1">
      <alignment horizontal="center" vertical="center" wrapText="1"/>
    </xf>
    <xf numFmtId="0" fontId="45" fillId="2" borderId="4" xfId="0" applyFont="1" applyFill="1" applyBorder="1" applyAlignment="1">
      <alignment horizontal="center" vertical="center" wrapText="1"/>
    </xf>
    <xf numFmtId="0" fontId="45" fillId="2" borderId="18" xfId="0" applyFont="1" applyFill="1" applyBorder="1" applyAlignment="1">
      <alignment horizontal="center" vertical="center" textRotation="255" wrapText="1"/>
    </xf>
    <xf numFmtId="0" fontId="45" fillId="2" borderId="22" xfId="0" applyFont="1" applyFill="1" applyBorder="1" applyAlignment="1">
      <alignment horizontal="center" vertical="center" textRotation="255" wrapText="1"/>
    </xf>
    <xf numFmtId="0" fontId="45" fillId="2" borderId="26" xfId="0" applyFont="1" applyFill="1" applyBorder="1" applyAlignment="1">
      <alignment horizontal="center" vertical="center" textRotation="255" wrapText="1"/>
    </xf>
    <xf numFmtId="0" fontId="54" fillId="3" borderId="66" xfId="0" applyFont="1" applyFill="1" applyBorder="1" applyAlignment="1">
      <alignment horizontal="center" vertical="center" wrapText="1"/>
    </xf>
    <xf numFmtId="0" fontId="54" fillId="2" borderId="0" xfId="0" applyFont="1" applyFill="1" applyBorder="1" applyAlignment="1">
      <alignment horizontal="center" vertical="center" wrapText="1"/>
    </xf>
    <xf numFmtId="0" fontId="54" fillId="2" borderId="22" xfId="0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center" vertical="center" wrapText="1"/>
    </xf>
    <xf numFmtId="0" fontId="54" fillId="2" borderId="18" xfId="0" applyFont="1" applyFill="1" applyBorder="1" applyAlignment="1">
      <alignment horizontal="center" vertical="center" wrapText="1"/>
    </xf>
  </cellXfs>
  <cellStyles count="207">
    <cellStyle name="_x001f_?--_x0004_ _x000c__x0009__x0003__x000b__x0001__x000a__x000b__x0002_--_x0008__x0004__x0002__x0002__x0007__x0007__x0007__x0007__x0007__x0007__x0007__x0007__x0007__x0007__x0007__x0007__x0007__x0007__x0002_-_x0004_ _x000c__x0009__x0003__x000b__x0001__x000a__x000b__x0002_--_x0008__x0002_" xfId="7"/>
    <cellStyle name="]_^[꺞_x0008_?" xfId="8"/>
    <cellStyle name="20% - 강조색1 2" xfId="9"/>
    <cellStyle name="20% - 강조색1 2 2" xfId="10"/>
    <cellStyle name="20% - 강조색2 2" xfId="11"/>
    <cellStyle name="20% - 강조색2 2 2" xfId="12"/>
    <cellStyle name="20% - 강조색3 2" xfId="13"/>
    <cellStyle name="20% - 강조색3 2 2" xfId="14"/>
    <cellStyle name="20% - 강조색4 2" xfId="15"/>
    <cellStyle name="20% - 강조색4 2 2" xfId="16"/>
    <cellStyle name="20% - 강조색5 2" xfId="17"/>
    <cellStyle name="20% - 강조색5 2 2" xfId="18"/>
    <cellStyle name="20% - 강조색6 2" xfId="19"/>
    <cellStyle name="20% - 강조색6 2 2" xfId="20"/>
    <cellStyle name="40% - 강조색1 2" xfId="21"/>
    <cellStyle name="40% - 강조색1 2 2" xfId="22"/>
    <cellStyle name="40% - 강조색2 2" xfId="23"/>
    <cellStyle name="40% - 강조색2 2 2" xfId="24"/>
    <cellStyle name="40% - 강조색3 2" xfId="25"/>
    <cellStyle name="40% - 강조색3 2 2" xfId="26"/>
    <cellStyle name="40% - 강조색4 2" xfId="27"/>
    <cellStyle name="40% - 강조색4 2 2" xfId="28"/>
    <cellStyle name="40% - 강조색5 2" xfId="29"/>
    <cellStyle name="40% - 강조색5 2 2" xfId="30"/>
    <cellStyle name="40% - 강조색6 2" xfId="31"/>
    <cellStyle name="40% - 강조색6 2 2" xfId="32"/>
    <cellStyle name="60% - 강조색1 2" xfId="33"/>
    <cellStyle name="60% - 강조색1 2 2" xfId="34"/>
    <cellStyle name="60% - 강조색2 2" xfId="35"/>
    <cellStyle name="60% - 강조색2 2 2" xfId="36"/>
    <cellStyle name="60% - 강조색3 2" xfId="37"/>
    <cellStyle name="60% - 강조색3 2 2" xfId="38"/>
    <cellStyle name="60% - 강조색4 2" xfId="39"/>
    <cellStyle name="60% - 강조색4 2 2" xfId="40"/>
    <cellStyle name="60% - 강조색5 2" xfId="41"/>
    <cellStyle name="60% - 강조색5 2 2" xfId="42"/>
    <cellStyle name="60% - 강조색6 2" xfId="43"/>
    <cellStyle name="60% - 강조색6 2 2" xfId="44"/>
    <cellStyle name="AeE­ [0]_PERSONAL" xfId="45"/>
    <cellStyle name="AeE­_PERSONAL" xfId="46"/>
    <cellStyle name="ALIGNMENT" xfId="47"/>
    <cellStyle name="BlankIII" xfId="48"/>
    <cellStyle name="C￥AØ_PERSONAL" xfId="49"/>
    <cellStyle name="category" xfId="50"/>
    <cellStyle name="Comma [0]_ SG&amp;A Bridge " xfId="51"/>
    <cellStyle name="comma zerodec" xfId="52"/>
    <cellStyle name="Comma_ SG&amp;A Bridge " xfId="53"/>
    <cellStyle name="Currency [0]_ SG&amp;A Bridge " xfId="54"/>
    <cellStyle name="Currency_ SG&amp;A Bridge " xfId="55"/>
    <cellStyle name="Currency1" xfId="56"/>
    <cellStyle name="Dollar (zero dec)" xfId="57"/>
    <cellStyle name="Grey" xfId="58"/>
    <cellStyle name="HEADER" xfId="59"/>
    <cellStyle name="Header1" xfId="60"/>
    <cellStyle name="Header2" xfId="61"/>
    <cellStyle name="Input [yellow]" xfId="62"/>
    <cellStyle name="Milliers [0]_Arabian Spec" xfId="63"/>
    <cellStyle name="Milliers_Arabian Spec" xfId="64"/>
    <cellStyle name="Model" xfId="65"/>
    <cellStyle name="Mon?aire [0]_Arabian Spec" xfId="66"/>
    <cellStyle name="Mon?aire_Arabian Spec" xfId="67"/>
    <cellStyle name="Normal - Style1" xfId="68"/>
    <cellStyle name="Normal_ SG&amp;A Bridge " xfId="69"/>
    <cellStyle name="Percent [2]" xfId="70"/>
    <cellStyle name="Point1" xfId="71"/>
    <cellStyle name="Point2" xfId="72"/>
    <cellStyle name="Point3" xfId="73"/>
    <cellStyle name="subhead" xfId="74"/>
    <cellStyle name="강조색1 2" xfId="75"/>
    <cellStyle name="강조색1 2 2" xfId="76"/>
    <cellStyle name="강조색2 2" xfId="77"/>
    <cellStyle name="강조색2 2 2" xfId="78"/>
    <cellStyle name="강조색3 2" xfId="79"/>
    <cellStyle name="강조색3 2 2" xfId="80"/>
    <cellStyle name="강조색4 2" xfId="81"/>
    <cellStyle name="강조색4 2 2" xfId="82"/>
    <cellStyle name="강조색5 2" xfId="83"/>
    <cellStyle name="강조색5 2 2" xfId="84"/>
    <cellStyle name="강조색6 2" xfId="85"/>
    <cellStyle name="강조색6 2 2" xfId="86"/>
    <cellStyle name="경고문 2" xfId="87"/>
    <cellStyle name="경고문 2 2" xfId="88"/>
    <cellStyle name="계산 2" xfId="89"/>
    <cellStyle name="계산 2 2" xfId="90"/>
    <cellStyle name="나쁨 2" xfId="91"/>
    <cellStyle name="나쁨 2 2" xfId="92"/>
    <cellStyle name="뒤에 오는 하이퍼링크_3시군서식(국적별외국인)" xfId="93"/>
    <cellStyle name="똿뗦먛귟 [0.00]_PRODUCT DETAIL Q1" xfId="94"/>
    <cellStyle name="똿뗦먛귟_PRODUCT DETAIL Q1" xfId="95"/>
    <cellStyle name="메모 2" xfId="96"/>
    <cellStyle name="메모 2 2" xfId="97"/>
    <cellStyle name="믅됞 [0.00]_PRODUCT DETAIL Q1" xfId="98"/>
    <cellStyle name="믅됞_PRODUCT DETAIL Q1" xfId="99"/>
    <cellStyle name="백분율 2" xfId="100"/>
    <cellStyle name="보통 2" xfId="101"/>
    <cellStyle name="보통 2 2" xfId="102"/>
    <cellStyle name="뷭?_BOOKSHIP" xfId="103"/>
    <cellStyle name="설명 텍스트 2" xfId="104"/>
    <cellStyle name="설명 텍스트 2 2" xfId="105"/>
    <cellStyle name="셀 확인 2" xfId="106"/>
    <cellStyle name="셀 확인 2 2" xfId="107"/>
    <cellStyle name="송요성" xfId="108"/>
    <cellStyle name="쉼표 [0]" xfId="6" builtinId="6"/>
    <cellStyle name="쉼표 [0] 2" xfId="109"/>
    <cellStyle name="쉼표 [0] 2 2" xfId="110"/>
    <cellStyle name="쉼표 [0] 2 2 2" xfId="111"/>
    <cellStyle name="쉼표 [0] 2 3" xfId="112"/>
    <cellStyle name="쉼표 [0] 3" xfId="113"/>
    <cellStyle name="쉼표 [0] 3 2" xfId="114"/>
    <cellStyle name="쉼표 [0] 4" xfId="115"/>
    <cellStyle name="스타일 1" xfId="116"/>
    <cellStyle name="연결된 셀 2" xfId="117"/>
    <cellStyle name="연결된 셀 2 2" xfId="118"/>
    <cellStyle name="요약 2" xfId="119"/>
    <cellStyle name="요약 2 2" xfId="120"/>
    <cellStyle name="입력 2" xfId="121"/>
    <cellStyle name="입력 2 2" xfId="122"/>
    <cellStyle name="제목" xfId="206" builtinId="15"/>
    <cellStyle name="제목 1 2" xfId="123"/>
    <cellStyle name="제목 1 2 2" xfId="124"/>
    <cellStyle name="제목 2 2" xfId="125"/>
    <cellStyle name="제목 2 2 2" xfId="126"/>
    <cellStyle name="제목 3 2" xfId="127"/>
    <cellStyle name="제목 3 2 2" xfId="128"/>
    <cellStyle name="제목 4 2" xfId="129"/>
    <cellStyle name="제목 4 2 2" xfId="130"/>
    <cellStyle name="제목 5" xfId="131"/>
    <cellStyle name="제목 5 2" xfId="132"/>
    <cellStyle name="좋음 2" xfId="133"/>
    <cellStyle name="좋음 2 2" xfId="134"/>
    <cellStyle name="출력 2" xfId="135"/>
    <cellStyle name="출력 2 2" xfId="136"/>
    <cellStyle name="콤마 [0]" xfId="137"/>
    <cellStyle name="콤마_1" xfId="138"/>
    <cellStyle name="표준" xfId="0" builtinId="0"/>
    <cellStyle name="표준 10" xfId="139"/>
    <cellStyle name="표준 10 10" xfId="140"/>
    <cellStyle name="표준 10 2" xfId="141"/>
    <cellStyle name="표준 10 3" xfId="142"/>
    <cellStyle name="표준 11" xfId="143"/>
    <cellStyle name="표준 11 2" xfId="144"/>
    <cellStyle name="표준 11 3" xfId="145"/>
    <cellStyle name="표준 12" xfId="146"/>
    <cellStyle name="표준 13" xfId="147"/>
    <cellStyle name="표준 13 2" xfId="148"/>
    <cellStyle name="표준 14" xfId="149"/>
    <cellStyle name="표준 15" xfId="150"/>
    <cellStyle name="표준 15 2" xfId="151"/>
    <cellStyle name="표준 15 3" xfId="152"/>
    <cellStyle name="표준 16" xfId="153"/>
    <cellStyle name="표준 17" xfId="154"/>
    <cellStyle name="표준 17 2" xfId="155"/>
    <cellStyle name="표준 18" xfId="156"/>
    <cellStyle name="표준 19" xfId="157"/>
    <cellStyle name="표준 2" xfId="2"/>
    <cellStyle name="표준 2 2" xfId="3"/>
    <cellStyle name="표준 2 2 2" xfId="158"/>
    <cellStyle name="표준 2 2 2 2" xfId="159"/>
    <cellStyle name="표준 2 2 2 2 2" xfId="160"/>
    <cellStyle name="표준 2 2 2 2 2 2" xfId="161"/>
    <cellStyle name="표준 2 2 2 3" xfId="162"/>
    <cellStyle name="표준 2 2 3" xfId="163"/>
    <cellStyle name="표준 2 2 4" xfId="164"/>
    <cellStyle name="표준 2 2 5" xfId="165"/>
    <cellStyle name="표준 2 3" xfId="166"/>
    <cellStyle name="표준 2 3 2" xfId="167"/>
    <cellStyle name="표준 2 3 2 2" xfId="168"/>
    <cellStyle name="표준 2 3 2 2 2" xfId="169"/>
    <cellStyle name="표준 2 3 2 2 2 2" xfId="170"/>
    <cellStyle name="표준 2 3 2 3" xfId="171"/>
    <cellStyle name="표준 2 3 3" xfId="172"/>
    <cellStyle name="표준 2 3 4" xfId="173"/>
    <cellStyle name="표준 2 4" xfId="4"/>
    <cellStyle name="표준 2 4 2" xfId="174"/>
    <cellStyle name="표준 2 4 2 2" xfId="175"/>
    <cellStyle name="표준 2 4 2 2 2" xfId="176"/>
    <cellStyle name="표준 2 4 3" xfId="177"/>
    <cellStyle name="표준 2 5" xfId="178"/>
    <cellStyle name="표준 2 6" xfId="179"/>
    <cellStyle name="표준 20" xfId="180"/>
    <cellStyle name="표준 21" xfId="181"/>
    <cellStyle name="표준 23" xfId="205"/>
    <cellStyle name="표준 23 2" xfId="182"/>
    <cellStyle name="표준 23 2 2" xfId="183"/>
    <cellStyle name="표준 24 2" xfId="184"/>
    <cellStyle name="표준 26" xfId="185"/>
    <cellStyle name="표준 27" xfId="186"/>
    <cellStyle name="표준 28" xfId="187"/>
    <cellStyle name="표준 29" xfId="188"/>
    <cellStyle name="표준 3" xfId="189"/>
    <cellStyle name="표준 3 2" xfId="190"/>
    <cellStyle name="표준 3 2 2" xfId="191"/>
    <cellStyle name="표준 3 2 2 2" xfId="192"/>
    <cellStyle name="표준 3 2 2 2 2" xfId="193"/>
    <cellStyle name="표준 3 2 3" xfId="194"/>
    <cellStyle name="표준 3 3" xfId="195"/>
    <cellStyle name="표준 3 4" xfId="196"/>
    <cellStyle name="표준 4" xfId="197"/>
    <cellStyle name="표준 5" xfId="198"/>
    <cellStyle name="표준 6" xfId="199"/>
    <cellStyle name="표준 7" xfId="200"/>
    <cellStyle name="표준 8" xfId="5"/>
    <cellStyle name="표준 9" xfId="201"/>
    <cellStyle name="標準_Akia(F）-8" xfId="202"/>
    <cellStyle name="하이퍼링크" xfId="1" builtinId="8"/>
    <cellStyle name="하이퍼링크 2 2" xfId="203"/>
    <cellStyle name="하이퍼링크 2 3" xfId="204"/>
  </cellStyles>
  <dxfs count="2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4B2C4"/>
      <color rgb="FFCFAFE7"/>
      <color rgb="FFFFFF66"/>
      <color rgb="FFE2CFF1"/>
      <color rgb="FFD1B5E9"/>
      <color rgb="FF94C6BE"/>
      <color rgb="FF79BAF2"/>
      <color rgb="FFFBFACA"/>
      <color rgb="FFF7F6A0"/>
      <color rgb="FF54BE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theme" Target="theme/theme1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  <pageSetUpPr fitToPage="1"/>
  </sheetPr>
  <dimension ref="A1:Q40"/>
  <sheetViews>
    <sheetView showGridLines="0" tabSelected="1" zoomScale="85" zoomScaleNormal="85" zoomScaleSheetLayoutView="70" workbookViewId="0"/>
  </sheetViews>
  <sheetFormatPr defaultColWidth="9" defaultRowHeight="20.100000000000001" customHeight="1"/>
  <cols>
    <col min="1" max="1" width="3.625" style="78" customWidth="1"/>
    <col min="2" max="2" width="4.625" style="78" customWidth="1"/>
    <col min="3" max="3" width="42.625" style="78" customWidth="1"/>
    <col min="4" max="5" width="5.125" style="258" customWidth="1"/>
    <col min="6" max="6" width="9.875" style="418" customWidth="1"/>
    <col min="7" max="7" width="5" style="78" customWidth="1"/>
    <col min="8" max="8" width="42.625" style="78" customWidth="1"/>
    <col min="9" max="10" width="5.125" style="258" customWidth="1"/>
    <col min="11" max="11" width="9" style="418" customWidth="1"/>
    <col min="12" max="12" width="5" style="78" customWidth="1"/>
    <col min="13" max="13" width="45.5" style="78" customWidth="1"/>
    <col min="14" max="15" width="5.125" style="258" customWidth="1"/>
    <col min="16" max="16" width="8.125" style="418" customWidth="1"/>
    <col min="17" max="16384" width="9" style="78"/>
  </cols>
  <sheetData>
    <row r="1" spans="1:17" ht="19.5" customHeight="1">
      <c r="A1" s="78" t="s">
        <v>90</v>
      </c>
      <c r="B1" s="1428" t="s">
        <v>915</v>
      </c>
      <c r="C1" s="1428"/>
      <c r="D1" s="1428"/>
      <c r="E1" s="1428"/>
      <c r="F1" s="1428"/>
      <c r="G1" s="1428"/>
      <c r="H1" s="1428"/>
      <c r="I1" s="1428"/>
      <c r="J1" s="1428"/>
      <c r="K1" s="1428"/>
      <c r="L1" s="1428"/>
      <c r="M1" s="1428"/>
      <c r="N1" s="1428"/>
      <c r="O1" s="1428"/>
    </row>
    <row r="2" spans="1:17" ht="20.100000000000001" customHeight="1">
      <c r="B2" s="975"/>
      <c r="C2" s="257"/>
      <c r="F2" s="1215"/>
      <c r="G2" s="257"/>
      <c r="H2" s="257"/>
      <c r="I2" s="257"/>
      <c r="J2" s="257"/>
      <c r="K2" s="1215"/>
      <c r="P2" s="399"/>
      <c r="Q2" s="1005"/>
    </row>
    <row r="3" spans="1:17" ht="20.100000000000001" customHeight="1">
      <c r="B3" s="259" t="s">
        <v>705</v>
      </c>
      <c r="C3" s="259"/>
      <c r="D3" s="260" t="s">
        <v>706</v>
      </c>
      <c r="E3" s="260" t="s">
        <v>707</v>
      </c>
      <c r="F3" s="1216"/>
      <c r="G3" s="261" t="s">
        <v>708</v>
      </c>
      <c r="H3" s="262"/>
      <c r="I3" s="263" t="s">
        <v>706</v>
      </c>
      <c r="J3" s="263" t="s">
        <v>707</v>
      </c>
      <c r="K3" s="1216"/>
      <c r="L3" s="264" t="s">
        <v>709</v>
      </c>
      <c r="M3" s="265"/>
      <c r="N3" s="266" t="s">
        <v>706</v>
      </c>
      <c r="O3" s="266" t="s">
        <v>707</v>
      </c>
    </row>
    <row r="4" spans="1:17" ht="20.100000000000001" customHeight="1">
      <c r="B4" s="967"/>
      <c r="C4" s="393" t="s">
        <v>172</v>
      </c>
      <c r="D4" s="267" t="s">
        <v>710</v>
      </c>
      <c r="E4" s="267"/>
      <c r="F4" s="966"/>
      <c r="G4" s="970"/>
      <c r="H4" s="393" t="s">
        <v>437</v>
      </c>
      <c r="I4" s="268"/>
      <c r="J4" s="267" t="s">
        <v>711</v>
      </c>
      <c r="L4" s="973"/>
      <c r="M4" s="393" t="s">
        <v>802</v>
      </c>
      <c r="N4" s="267"/>
      <c r="O4" s="267" t="s">
        <v>711</v>
      </c>
      <c r="P4" s="966"/>
    </row>
    <row r="5" spans="1:17" ht="20.100000000000001" customHeight="1">
      <c r="B5" s="967"/>
      <c r="C5" s="394" t="s">
        <v>987</v>
      </c>
      <c r="D5" s="267" t="s">
        <v>711</v>
      </c>
      <c r="E5" s="267"/>
      <c r="G5" s="970"/>
      <c r="H5" s="394" t="s">
        <v>422</v>
      </c>
      <c r="I5" s="267" t="s">
        <v>711</v>
      </c>
      <c r="J5" s="267"/>
      <c r="L5" s="973"/>
      <c r="M5" s="394" t="s">
        <v>791</v>
      </c>
      <c r="N5" s="267"/>
      <c r="O5" s="267" t="s">
        <v>711</v>
      </c>
      <c r="P5" s="966"/>
    </row>
    <row r="6" spans="1:17" ht="20.100000000000001" customHeight="1">
      <c r="B6" s="967"/>
      <c r="C6" s="394" t="s">
        <v>222</v>
      </c>
      <c r="D6" s="267" t="s">
        <v>711</v>
      </c>
      <c r="E6" s="267"/>
      <c r="F6" s="966"/>
      <c r="G6" s="970"/>
      <c r="H6" s="394" t="s">
        <v>263</v>
      </c>
      <c r="I6" s="267"/>
      <c r="J6" s="267" t="s">
        <v>711</v>
      </c>
      <c r="L6" s="973"/>
      <c r="M6" s="394" t="s">
        <v>849</v>
      </c>
      <c r="N6" s="267" t="s">
        <v>711</v>
      </c>
      <c r="O6" s="267"/>
    </row>
    <row r="7" spans="1:17" ht="20.100000000000001" customHeight="1">
      <c r="B7" s="967"/>
      <c r="C7" s="393" t="s">
        <v>712</v>
      </c>
      <c r="D7" s="267"/>
      <c r="E7" s="267" t="s">
        <v>803</v>
      </c>
      <c r="G7" s="970"/>
      <c r="H7" s="393" t="s">
        <v>737</v>
      </c>
      <c r="I7" s="268"/>
      <c r="J7" s="267" t="s">
        <v>711</v>
      </c>
      <c r="L7" s="973"/>
      <c r="M7" s="393" t="s">
        <v>804</v>
      </c>
      <c r="N7" s="267" t="s">
        <v>711</v>
      </c>
      <c r="O7" s="267"/>
    </row>
    <row r="8" spans="1:17" ht="20.100000000000001" customHeight="1">
      <c r="A8" s="269"/>
      <c r="B8" s="967"/>
      <c r="C8" s="393" t="s">
        <v>661</v>
      </c>
      <c r="D8" s="267"/>
      <c r="E8" s="267" t="s">
        <v>711</v>
      </c>
      <c r="L8" s="973"/>
      <c r="M8" s="393" t="s">
        <v>805</v>
      </c>
      <c r="N8" s="267"/>
      <c r="O8" s="267" t="s">
        <v>711</v>
      </c>
    </row>
    <row r="9" spans="1:17" ht="20.100000000000001" customHeight="1">
      <c r="B9" s="967"/>
      <c r="C9" s="393" t="s">
        <v>660</v>
      </c>
      <c r="D9" s="267"/>
      <c r="E9" s="267" t="s">
        <v>711</v>
      </c>
      <c r="F9" s="966"/>
      <c r="K9" s="1217"/>
      <c r="L9" s="973"/>
      <c r="M9" s="394" t="s">
        <v>806</v>
      </c>
      <c r="N9" s="267"/>
      <c r="O9" s="267" t="s">
        <v>711</v>
      </c>
    </row>
    <row r="10" spans="1:17" ht="20.100000000000001" customHeight="1">
      <c r="B10" s="967"/>
      <c r="C10" s="394" t="s">
        <v>781</v>
      </c>
      <c r="D10" s="267" t="s">
        <v>711</v>
      </c>
      <c r="E10" s="267"/>
      <c r="L10" s="973"/>
      <c r="M10" s="394" t="s">
        <v>998</v>
      </c>
      <c r="N10" s="267" t="s">
        <v>711</v>
      </c>
      <c r="O10" s="267"/>
    </row>
    <row r="11" spans="1:17" ht="20.100000000000001" customHeight="1">
      <c r="B11" s="967"/>
      <c r="C11" s="393" t="s">
        <v>659</v>
      </c>
      <c r="D11" s="267"/>
      <c r="E11" s="267" t="s">
        <v>711</v>
      </c>
      <c r="F11" s="966"/>
      <c r="P11" s="898"/>
    </row>
    <row r="12" spans="1:17" ht="20.100000000000001" customHeight="1">
      <c r="P12" s="898"/>
    </row>
    <row r="13" spans="1:17" ht="20.100000000000001" customHeight="1">
      <c r="G13" s="273" t="s">
        <v>714</v>
      </c>
      <c r="H13" s="274"/>
      <c r="I13" s="275" t="s">
        <v>706</v>
      </c>
      <c r="J13" s="275" t="s">
        <v>707</v>
      </c>
      <c r="L13" s="276" t="s">
        <v>715</v>
      </c>
      <c r="M13" s="277"/>
      <c r="N13" s="278" t="s">
        <v>706</v>
      </c>
      <c r="O13" s="278" t="s">
        <v>707</v>
      </c>
      <c r="P13" s="898"/>
    </row>
    <row r="14" spans="1:17" ht="20.100000000000001" customHeight="1">
      <c r="B14" s="270" t="s">
        <v>713</v>
      </c>
      <c r="C14" s="271"/>
      <c r="D14" s="272" t="s">
        <v>706</v>
      </c>
      <c r="E14" s="272" t="s">
        <v>707</v>
      </c>
      <c r="G14" s="971"/>
      <c r="H14" s="393" t="s">
        <v>289</v>
      </c>
      <c r="I14" s="267" t="s">
        <v>710</v>
      </c>
      <c r="J14" s="267"/>
      <c r="L14" s="974"/>
      <c r="M14" s="1219" t="s">
        <v>236</v>
      </c>
      <c r="N14" s="267" t="s">
        <v>711</v>
      </c>
      <c r="O14" s="267"/>
    </row>
    <row r="15" spans="1:17" ht="20.100000000000001" customHeight="1">
      <c r="B15" s="968"/>
      <c r="C15" s="393" t="s">
        <v>341</v>
      </c>
      <c r="D15" s="267" t="s">
        <v>711</v>
      </c>
      <c r="E15" s="267"/>
      <c r="F15" s="966"/>
      <c r="G15" s="971"/>
      <c r="H15" s="394" t="s">
        <v>300</v>
      </c>
      <c r="I15" s="267"/>
      <c r="J15" s="267" t="s">
        <v>711</v>
      </c>
      <c r="L15" s="974"/>
      <c r="M15" s="1220" t="s">
        <v>1106</v>
      </c>
      <c r="N15" s="267" t="s">
        <v>711</v>
      </c>
      <c r="O15" s="267"/>
    </row>
    <row r="16" spans="1:17" ht="20.100000000000001" customHeight="1">
      <c r="B16" s="968"/>
      <c r="C16" s="394" t="s">
        <v>988</v>
      </c>
      <c r="D16" s="267"/>
      <c r="E16" s="267" t="s">
        <v>711</v>
      </c>
      <c r="F16" s="966"/>
      <c r="G16" s="971"/>
      <c r="H16" s="394" t="s">
        <v>316</v>
      </c>
      <c r="I16" s="268"/>
      <c r="J16" s="267" t="s">
        <v>711</v>
      </c>
      <c r="L16" s="974"/>
      <c r="M16" s="1220" t="s">
        <v>721</v>
      </c>
      <c r="N16" s="267" t="s">
        <v>711</v>
      </c>
      <c r="O16" s="267"/>
    </row>
    <row r="17" spans="2:16" ht="20.100000000000001" customHeight="1">
      <c r="B17" s="968"/>
      <c r="C17" s="394" t="s">
        <v>456</v>
      </c>
      <c r="D17" s="267" t="s">
        <v>711</v>
      </c>
      <c r="E17" s="267"/>
      <c r="G17" s="971"/>
      <c r="H17" s="1218" t="s">
        <v>1078</v>
      </c>
      <c r="I17" s="268"/>
      <c r="J17" s="267" t="s">
        <v>711</v>
      </c>
      <c r="K17" s="976"/>
      <c r="L17" s="974"/>
      <c r="M17" s="1219" t="s">
        <v>999</v>
      </c>
      <c r="N17" s="267"/>
      <c r="O17" s="267" t="s">
        <v>711</v>
      </c>
      <c r="P17" s="966"/>
    </row>
    <row r="18" spans="2:16" ht="20.100000000000001" customHeight="1">
      <c r="B18" s="968"/>
      <c r="C18" s="393" t="s">
        <v>989</v>
      </c>
      <c r="D18" s="267" t="s">
        <v>711</v>
      </c>
      <c r="E18" s="267"/>
      <c r="G18" s="971"/>
      <c r="H18" s="1218" t="s">
        <v>1101</v>
      </c>
      <c r="I18" s="268"/>
      <c r="J18" s="267" t="s">
        <v>711</v>
      </c>
      <c r="K18" s="976"/>
      <c r="L18" s="974"/>
      <c r="M18" s="1219" t="s">
        <v>1107</v>
      </c>
      <c r="N18" s="267"/>
      <c r="O18" s="267" t="s">
        <v>711</v>
      </c>
    </row>
    <row r="19" spans="2:16" ht="20.100000000000001" customHeight="1">
      <c r="B19" s="968"/>
      <c r="C19" s="393" t="s">
        <v>262</v>
      </c>
      <c r="D19" s="267" t="s">
        <v>711</v>
      </c>
      <c r="E19" s="267"/>
      <c r="F19" s="966"/>
      <c r="G19" s="971"/>
      <c r="H19" s="1218" t="s">
        <v>1091</v>
      </c>
      <c r="I19" s="268"/>
      <c r="J19" s="267" t="s">
        <v>803</v>
      </c>
      <c r="K19" s="976"/>
      <c r="L19" s="974"/>
      <c r="M19" s="1220" t="s">
        <v>722</v>
      </c>
      <c r="N19" s="267"/>
      <c r="O19" s="267" t="s">
        <v>711</v>
      </c>
    </row>
    <row r="20" spans="2:16" ht="20.100000000000001" customHeight="1">
      <c r="B20" s="968"/>
      <c r="C20" s="394" t="s">
        <v>403</v>
      </c>
      <c r="D20" s="267"/>
      <c r="E20" s="267" t="s">
        <v>711</v>
      </c>
      <c r="F20" s="966"/>
      <c r="G20" s="971"/>
      <c r="H20" s="1218" t="s">
        <v>1094</v>
      </c>
      <c r="I20" s="268"/>
      <c r="J20" s="267" t="s">
        <v>803</v>
      </c>
      <c r="K20" s="976"/>
      <c r="L20" s="974"/>
      <c r="M20" s="1220" t="s">
        <v>723</v>
      </c>
      <c r="N20" s="267" t="s">
        <v>711</v>
      </c>
      <c r="O20" s="267"/>
    </row>
    <row r="21" spans="2:16" ht="20.100000000000001" customHeight="1">
      <c r="B21" s="968"/>
      <c r="C21" s="393" t="s">
        <v>401</v>
      </c>
      <c r="D21" s="267" t="s">
        <v>711</v>
      </c>
      <c r="E21" s="267"/>
      <c r="F21" s="976"/>
      <c r="G21" s="971"/>
      <c r="H21" s="1214" t="s">
        <v>1098</v>
      </c>
      <c r="I21" s="268"/>
      <c r="J21" s="267" t="s">
        <v>803</v>
      </c>
      <c r="L21" s="974"/>
      <c r="M21" s="1219" t="s">
        <v>724</v>
      </c>
      <c r="N21" s="267"/>
      <c r="O21" s="267" t="s">
        <v>711</v>
      </c>
    </row>
    <row r="22" spans="2:16" ht="20.100000000000001" customHeight="1">
      <c r="B22" s="968"/>
      <c r="C22" s="394" t="s">
        <v>404</v>
      </c>
      <c r="D22" s="267"/>
      <c r="E22" s="267" t="s">
        <v>711</v>
      </c>
      <c r="F22" s="976"/>
      <c r="G22" s="971"/>
      <c r="H22" s="1214" t="s">
        <v>1099</v>
      </c>
      <c r="L22" s="974"/>
      <c r="M22" s="1220" t="s">
        <v>774</v>
      </c>
      <c r="N22" s="267"/>
      <c r="O22" s="267" t="s">
        <v>711</v>
      </c>
    </row>
    <row r="23" spans="2:16" ht="20.100000000000001" customHeight="1">
      <c r="B23" s="968"/>
      <c r="C23" s="394" t="s">
        <v>755</v>
      </c>
      <c r="D23" s="267"/>
      <c r="E23" s="267" t="s">
        <v>803</v>
      </c>
      <c r="G23" s="971"/>
      <c r="H23" s="1214" t="s">
        <v>1100</v>
      </c>
      <c r="K23" s="976"/>
      <c r="L23" s="974"/>
      <c r="M23" s="1220" t="s">
        <v>725</v>
      </c>
      <c r="N23" s="267"/>
      <c r="O23" s="267" t="s">
        <v>711</v>
      </c>
    </row>
    <row r="24" spans="2:16" ht="20.100000000000001" customHeight="1">
      <c r="H24" s="1214"/>
      <c r="L24" s="974"/>
      <c r="M24" s="1219" t="s">
        <v>726</v>
      </c>
      <c r="N24" s="267"/>
      <c r="O24" s="267" t="s">
        <v>711</v>
      </c>
    </row>
    <row r="25" spans="2:16" ht="20.100000000000001" customHeight="1">
      <c r="L25" s="974"/>
      <c r="M25" s="1219" t="s">
        <v>860</v>
      </c>
      <c r="N25" s="267"/>
      <c r="O25" s="267" t="s">
        <v>711</v>
      </c>
    </row>
    <row r="26" spans="2:16" ht="20.100000000000001" customHeight="1">
      <c r="B26" s="279" t="s">
        <v>716</v>
      </c>
      <c r="C26" s="280"/>
      <c r="D26" s="281" t="s">
        <v>706</v>
      </c>
      <c r="E26" s="281" t="s">
        <v>707</v>
      </c>
      <c r="F26" s="899"/>
      <c r="G26" s="282" t="s">
        <v>717</v>
      </c>
      <c r="H26" s="283"/>
      <c r="I26" s="284" t="s">
        <v>706</v>
      </c>
      <c r="J26" s="284" t="s">
        <v>707</v>
      </c>
      <c r="L26" s="974"/>
      <c r="M26" s="1220" t="s">
        <v>727</v>
      </c>
      <c r="N26" s="267"/>
      <c r="O26" s="267" t="s">
        <v>711</v>
      </c>
    </row>
    <row r="27" spans="2:16" ht="20.100000000000001" customHeight="1">
      <c r="B27" s="969"/>
      <c r="C27" s="393" t="s">
        <v>311</v>
      </c>
      <c r="D27" s="267" t="s">
        <v>711</v>
      </c>
      <c r="E27" s="267"/>
      <c r="G27" s="972"/>
      <c r="H27" s="393" t="s">
        <v>264</v>
      </c>
      <c r="I27" s="267" t="s">
        <v>711</v>
      </c>
      <c r="J27" s="267"/>
      <c r="K27" s="976"/>
      <c r="L27" s="974"/>
      <c r="M27" s="1220" t="s">
        <v>752</v>
      </c>
      <c r="N27" s="267"/>
      <c r="O27" s="267" t="s">
        <v>711</v>
      </c>
    </row>
    <row r="28" spans="2:16" ht="20.100000000000001" customHeight="1">
      <c r="B28" s="969"/>
      <c r="C28" s="394" t="s">
        <v>991</v>
      </c>
      <c r="D28" s="267" t="s">
        <v>711</v>
      </c>
      <c r="E28" s="267"/>
      <c r="G28" s="972"/>
      <c r="H28" s="394" t="s">
        <v>994</v>
      </c>
      <c r="I28" s="267"/>
      <c r="J28" s="267" t="s">
        <v>711</v>
      </c>
      <c r="L28" s="974"/>
      <c r="M28" s="1219" t="s">
        <v>753</v>
      </c>
      <c r="N28" s="267"/>
      <c r="O28" s="267" t="s">
        <v>803</v>
      </c>
    </row>
    <row r="29" spans="2:16" ht="20.100000000000001" customHeight="1">
      <c r="B29" s="969"/>
      <c r="C29" s="394" t="s">
        <v>807</v>
      </c>
      <c r="D29" s="267"/>
      <c r="E29" s="267" t="s">
        <v>711</v>
      </c>
      <c r="G29" s="972"/>
      <c r="H29" s="394" t="s">
        <v>697</v>
      </c>
      <c r="I29" s="267"/>
      <c r="J29" s="267" t="s">
        <v>711</v>
      </c>
    </row>
    <row r="30" spans="2:16" ht="20.100000000000001" customHeight="1">
      <c r="B30" s="969"/>
      <c r="C30" s="393" t="s">
        <v>718</v>
      </c>
      <c r="D30" s="267"/>
      <c r="E30" s="267" t="s">
        <v>711</v>
      </c>
      <c r="F30" s="976"/>
      <c r="G30" s="972"/>
      <c r="H30" s="393" t="s">
        <v>995</v>
      </c>
      <c r="I30" s="268"/>
      <c r="J30" s="267" t="s">
        <v>711</v>
      </c>
    </row>
    <row r="31" spans="2:16" ht="20.100000000000001" customHeight="1">
      <c r="B31" s="969"/>
      <c r="C31" s="393" t="s">
        <v>478</v>
      </c>
      <c r="D31" s="267"/>
      <c r="E31" s="267" t="s">
        <v>711</v>
      </c>
      <c r="G31" s="972"/>
      <c r="H31" s="393" t="s">
        <v>696</v>
      </c>
      <c r="I31" s="268"/>
      <c r="J31" s="267" t="s">
        <v>711</v>
      </c>
      <c r="L31" s="285" t="s">
        <v>719</v>
      </c>
      <c r="M31" s="286"/>
      <c r="N31" s="287" t="s">
        <v>706</v>
      </c>
      <c r="O31" s="287" t="s">
        <v>707</v>
      </c>
      <c r="P31" s="898"/>
    </row>
    <row r="32" spans="2:16" ht="20.100000000000001" customHeight="1">
      <c r="B32" s="969"/>
      <c r="C32" s="394" t="s">
        <v>992</v>
      </c>
      <c r="D32" s="267"/>
      <c r="E32" s="267" t="s">
        <v>711</v>
      </c>
      <c r="G32" s="972"/>
      <c r="H32" s="394" t="s">
        <v>695</v>
      </c>
      <c r="I32" s="268"/>
      <c r="J32" s="267" t="s">
        <v>711</v>
      </c>
      <c r="K32" s="966"/>
      <c r="L32" s="398"/>
      <c r="M32" s="393" t="s">
        <v>871</v>
      </c>
      <c r="N32" s="267"/>
      <c r="O32" s="267" t="s">
        <v>803</v>
      </c>
    </row>
    <row r="33" spans="2:15" ht="20.100000000000001" customHeight="1">
      <c r="B33" s="969"/>
      <c r="C33" s="1232" t="s">
        <v>1110</v>
      </c>
      <c r="D33" s="267"/>
      <c r="E33" s="267" t="s">
        <v>711</v>
      </c>
      <c r="G33" s="1067"/>
      <c r="H33" s="394" t="s">
        <v>694</v>
      </c>
      <c r="I33" s="268"/>
      <c r="J33" s="267" t="s">
        <v>711</v>
      </c>
      <c r="L33" s="398"/>
      <c r="M33" s="394" t="s">
        <v>872</v>
      </c>
      <c r="N33" s="267"/>
      <c r="O33" s="267" t="s">
        <v>803</v>
      </c>
    </row>
    <row r="34" spans="2:15" ht="20.100000000000001" customHeight="1">
      <c r="B34" s="969"/>
      <c r="C34" s="394" t="s">
        <v>476</v>
      </c>
      <c r="D34" s="267"/>
      <c r="E34" s="267" t="s">
        <v>711</v>
      </c>
      <c r="F34" s="976"/>
      <c r="G34" s="1067"/>
      <c r="H34" s="393" t="s">
        <v>693</v>
      </c>
      <c r="I34" s="268"/>
      <c r="J34" s="267" t="s">
        <v>711</v>
      </c>
      <c r="L34" s="398"/>
      <c r="M34" s="394" t="s">
        <v>873</v>
      </c>
      <c r="N34" s="267" t="s">
        <v>711</v>
      </c>
      <c r="O34" s="267"/>
    </row>
    <row r="35" spans="2:15" ht="20.100000000000001" customHeight="1">
      <c r="B35" s="969"/>
      <c r="C35" s="394" t="s">
        <v>603</v>
      </c>
      <c r="D35" s="267"/>
      <c r="E35" s="267" t="s">
        <v>711</v>
      </c>
      <c r="F35" s="966"/>
      <c r="G35" s="972"/>
      <c r="H35" s="394" t="s">
        <v>692</v>
      </c>
      <c r="I35" s="268"/>
      <c r="J35" s="267" t="s">
        <v>711</v>
      </c>
      <c r="L35" s="398"/>
      <c r="M35" s="393" t="s">
        <v>874</v>
      </c>
      <c r="N35" s="267"/>
      <c r="O35" s="267" t="s">
        <v>711</v>
      </c>
    </row>
    <row r="36" spans="2:15" ht="20.100000000000001" customHeight="1">
      <c r="B36" s="969"/>
      <c r="C36" s="393" t="s">
        <v>604</v>
      </c>
      <c r="D36" s="267"/>
      <c r="E36" s="267" t="s">
        <v>711</v>
      </c>
      <c r="F36" s="966"/>
      <c r="G36" s="972"/>
      <c r="H36" s="394" t="s">
        <v>720</v>
      </c>
      <c r="I36" s="268"/>
      <c r="J36" s="267" t="s">
        <v>711</v>
      </c>
      <c r="L36" s="398"/>
      <c r="M36" s="393" t="s">
        <v>875</v>
      </c>
      <c r="N36" s="267"/>
      <c r="O36" s="267" t="s">
        <v>711</v>
      </c>
    </row>
    <row r="37" spans="2:15" ht="20.100000000000001" customHeight="1">
      <c r="G37" s="972"/>
      <c r="H37" s="393" t="s">
        <v>691</v>
      </c>
      <c r="I37" s="268"/>
      <c r="J37" s="267" t="s">
        <v>803</v>
      </c>
      <c r="L37" s="398"/>
      <c r="M37" s="394" t="s">
        <v>876</v>
      </c>
      <c r="N37" s="267"/>
      <c r="O37" s="267" t="s">
        <v>803</v>
      </c>
    </row>
    <row r="38" spans="2:15" ht="20.100000000000001" customHeight="1">
      <c r="M38" s="394"/>
    </row>
    <row r="40" spans="2:15" ht="20.100000000000001" customHeight="1">
      <c r="H40" s="16"/>
      <c r="I40" s="288"/>
      <c r="J40" s="288"/>
    </row>
  </sheetData>
  <mergeCells count="1">
    <mergeCell ref="B1:O1"/>
  </mergeCells>
  <phoneticPr fontId="2" type="noConversion"/>
  <hyperlinks>
    <hyperlink ref="C3" location="'1_1'!A1" tooltip="1-1" display="1-1. 연도별 인구 규모"/>
    <hyperlink ref="B3" location="'1_1'!A1" display="공통"/>
    <hyperlink ref="C4" location="'1_1'!A1" display="1-1. 연도별 인구 규모"/>
    <hyperlink ref="C5" location="'1_2'!A1" display="1-2. 성별∙연령별 인구 규모"/>
    <hyperlink ref="C6" location="'1_3'!A1" display="1-3. 성별 ·지역별 노인인구"/>
    <hyperlink ref="C7" location="'1_4'!A1" display="1-4. 경기도 시군별 노인인구"/>
    <hyperlink ref="C8" location="'1_5'!A1" display="1-5. 장래 노인인구 추이"/>
    <hyperlink ref="C9" location="'1_6'!A1" display="1-6. 노년부양비 및 노령화지수"/>
    <hyperlink ref="C10" location="'1_7'!A1" display="1-7. 연도별 사망수 및 사망률"/>
    <hyperlink ref="C11" location="'1_8'!A1" display="1-8. 사망 원인별 사망률"/>
    <hyperlink ref="C15" location="'2_1'!A1" display="2-1. 가구원 수별 노인 가구 (연령별)"/>
    <hyperlink ref="C16" location="'2_2'!A1" display="2-2. 지역별 노인 1인가구"/>
    <hyperlink ref="C17" location="'2_3_1'!A1" display="2-3-1. 가구 구성 유형별 노인 가구(연도별)"/>
    <hyperlink ref="C18" location="'2_3_2'!A1" display="2-3-2. 가구 구성  유형별 노인 가구(성별∙연령별)"/>
    <hyperlink ref="C19" location="'2_4'!A1" display="2-4. 거처 종류별 노인 가구"/>
    <hyperlink ref="C20" location="'2_5'!A1" display="2-5. 거처 종류별 노인 1인 가구"/>
    <hyperlink ref="C21" location="'2_6'!A1" display="2-6. 점유 형태별 노인 가구"/>
    <hyperlink ref="C22" location="'2_7'!A1" display="2-7. 점유 형태별 노인 1인 가구"/>
    <hyperlink ref="C23" location="'2_8'!A1" display="2-8. 경기도 시구별 노인 1인 가구"/>
    <hyperlink ref="C27" location="'3_1'!A1" display="3-1. 연도별 전입자 수"/>
    <hyperlink ref="C28" location="'3_2'!A1" display="3-2. 성별·연령별 전입자 수"/>
    <hyperlink ref="C29" location="'3_3'!A1" display="3-3. 타 시도 · 시군구 간 전입자 수(동두천시 외 지역)"/>
    <hyperlink ref="C30" location="'3_4'!A1" display="3-4. 전입 사유별 인구 이동"/>
    <hyperlink ref="C31" location="'3_5'!A1" display="3-5. 연도별 전출자 수"/>
    <hyperlink ref="C32" location="'3_6'!A1" display="3-6. 성별 · 연령별 전출자 수"/>
    <hyperlink ref="C34" location="'3_8'!A1" display="3-8. 전출 사유별 인구 이동"/>
    <hyperlink ref="C35" location="'3-9'!A1" display="3-9. 지역별 노인인구 순이동"/>
    <hyperlink ref="C36" location="'3_10'!A1" display="3-10. 연도별 노인인구 순이동"/>
    <hyperlink ref="H27" location="'6_1'!A1" display="6-1. 등록장애인 수"/>
    <hyperlink ref="H28" location="'6_2'!A1" display="6-2. 장애 유형별 등록장애인 수"/>
    <hyperlink ref="H29" location="'6_3'!A1" display="6-3. 장애 정도별 등록장애인 수"/>
    <hyperlink ref="H30" location="'6_4'!A1" display="6-4. 노인장기요양보험 자격별 신청∙인정 현황"/>
    <hyperlink ref="H31" location="'6_5'!A1" display="6-5. 노인장기요양보험 등급별 인정 현황"/>
    <hyperlink ref="H32" location="'6_6'!A1" display="6-6. 노인장기요양보험 급여 이용 수급자 수"/>
    <hyperlink ref="H33" location="'6_7'!A1" display="6-7. 장기요양기관 현황"/>
    <hyperlink ref="H34" location="'6_8'!A1" display="6-8. 장기요양기관 전문인력 현황"/>
    <hyperlink ref="H35" location="'6_9'!A1" display="6-9. 노인 여가복지시설 현황"/>
    <hyperlink ref="H36" location="'6_10'!A1" display="6-10. 노인 주거복지시설 현황"/>
    <hyperlink ref="H37" location="'6_11'!A1" display="6-11. 의료기관 현황"/>
    <hyperlink ref="M14" location="'8_1'!A1" display="8-1. 경제활동인구 현황"/>
    <hyperlink ref="M15" location="'8_2'!A1" display="8-2. 고용보험 피보험자"/>
    <hyperlink ref="M16" location="'8_3'!A1" display="8-3. 가입 기간별 고용보험 피보험자"/>
    <hyperlink ref="M17" location="'8_4'!A1" display="8-4. 고용보험 피보험 자격 취득∙상실자"/>
    <hyperlink ref="M18" location="'8_5'!A1" display="8-5. 고용보험 피보험 자격 상실 사유별 상실자 현황"/>
    <hyperlink ref="M19" location="'8_6'!A1" display="8-6. 고용보험 실업급여 수급 규모"/>
    <hyperlink ref="M20" location="'8_7'!A1" display="8-7. 구직 신청 건수"/>
    <hyperlink ref="M21" location="'8_8'!A1" display="8-8. 구직 희망 고용 형태"/>
    <hyperlink ref="M22" location="'8_9'!A1" display="8-9. 구직 희망 직종"/>
    <hyperlink ref="M23" location="'8_10'!A1" display="8-10. 구직 희망 월평균 임금액"/>
    <hyperlink ref="M24" location="'8_11'!A1" display="8-11. 구직 희망 근무지역"/>
    <hyperlink ref="M25" location="'8_12'!A1" display="8-12. 성별 등록사업자 수"/>
    <hyperlink ref="M26" location="'8_13'!A1" display="8-13. 등록 상태별 등록사업자 수"/>
    <hyperlink ref="M27" location="'8_14'!A1" display="8-14. 조직 형태별 등록사업자 수"/>
    <hyperlink ref="M28" location="'8_15'!A1" display="8-15. 공공일자리 참여자 수"/>
    <hyperlink ref="H7" location="'4_4'!A1" display="4-4. 소유 주택의 자산 가액별 현황"/>
    <hyperlink ref="H6" location="'4_3'!A1" display="4-3. 소유 물건 수별 주택 소유자 현황"/>
    <hyperlink ref="H5" location="'4_2'!A1" display="4-2. 주택 소유 현황(거주지 기준)"/>
    <hyperlink ref="H4" location="'4_1'!A1" display="4-1. 개인의 주택 소유 현황(주택 소재지 기준)"/>
    <hyperlink ref="M7" location="'7_4'!A1" display="7-4. 국민 기초 생활 보장 수급자 수"/>
    <hyperlink ref="M8" location="'7_5'!A1" display="7-5. 국민연금 가입자 수"/>
    <hyperlink ref="M9" location="'7_6'!A1" display="7-6. 국민연금 수급자 현황"/>
    <hyperlink ref="M10" location="'7_7'!A1" display="7-7. 공적연금 수급자 현황"/>
    <hyperlink ref="M4:M6" location="'7_1'!A1" display="7-1. 국민 기초 생활 보장 수급자 수"/>
    <hyperlink ref="M4" location="'7_1'!A1" display="7-1. 월평균 노인 가구 소둑"/>
    <hyperlink ref="M5" location="'7_2'!A1" display="7-2. 노인가구의 주된 소득원(다중 응답)"/>
    <hyperlink ref="M6" location="'7_3'!A1" display="7-3. 국민 기초 생활 보장 수급자 수"/>
    <hyperlink ref="M32" location="'9_1'!A1" display="9-1. CCTV 설치 현황"/>
    <hyperlink ref="M33" location="'9_2'!A1" display="9-2. 노인 보호구역 지정 현황"/>
    <hyperlink ref="M34" location="'9_3'!A1" display="9-3. 노인 교통사고 현황"/>
    <hyperlink ref="M35" location="'9_4'!A1" display="9-4. 사고 유형별 노인 교통사고"/>
    <hyperlink ref="M36" location="'9_5'!A1" display="9-5. 가해 노인운전자 교통사고 현황"/>
    <hyperlink ref="M37" location="'9_6'!A1" display="9-6. 가해 노인운전자 교통사고 현황(법규 위반별)"/>
    <hyperlink ref="H14" location="'5_1'!A1" display="5-1. 건강보험 적용 인구"/>
    <hyperlink ref="H15" location="'5_2'!A1" display="5-2. 연도별 요양급여 실적"/>
    <hyperlink ref="H16" location="'5_3'!A1" display="5-3. 요양급여 실적"/>
    <hyperlink ref="H18" location="'5_5'!Print_Area" display="5-5. 주요 암(11종) 진료 현황"/>
    <hyperlink ref="H19" location="'5_6'!Print_Area" display="5-6. 노인성 질환자 현황(65세 이상)"/>
    <hyperlink ref="H20" location="'5_7'!Print_Area" display="5-7. 주요 암(11종) 1인당 연간 진료비"/>
    <hyperlink ref="H21" location="'5_8'!A1" display="5-8. 노인의 자살 현황(혼인 상태별)"/>
    <hyperlink ref="H17" location="'5_4 '!A1" display="5-4. 만성질환(11종) 진료 현황"/>
    <hyperlink ref="H22" location="'5_9'!Print_Area" display="5-9. 치매 조기 검진 참여율"/>
    <hyperlink ref="H23" location="'5_10'!Print_Area" display="5-10. 노인 자살 현황(혼인 상태별)"/>
    <hyperlink ref="C33" location="'3_7'!A1" display="3-7. 타 시도로 전출(동두천시 외 지역)"/>
  </hyperlinks>
  <pageMargins left="0.31496062992125984" right="0.31496062992125984" top="0.70866141732283472" bottom="0.51181102362204722" header="0.31496062992125984" footer="0.31496062992125984"/>
  <pageSetup paperSize="9" scale="58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2">
    <tabColor rgb="FFC4B2C4"/>
    <pageSetUpPr fitToPage="1"/>
  </sheetPr>
  <dimension ref="A1:N39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25" style="14" customWidth="1"/>
    <col min="2" max="2" width="6.625" style="39" customWidth="1"/>
    <col min="3" max="3" width="4.625" style="14" customWidth="1"/>
    <col min="4" max="4" width="8.625" style="14" customWidth="1"/>
    <col min="5" max="7" width="10.625" style="14" customWidth="1"/>
    <col min="8" max="8" width="8.625" style="14" customWidth="1"/>
    <col min="9" max="9" width="10.625" style="14" customWidth="1"/>
    <col min="10" max="10" width="8.625" style="14" customWidth="1"/>
    <col min="11" max="11" width="10.625" style="14" customWidth="1"/>
    <col min="12" max="12" width="8.625" style="14" customWidth="1"/>
    <col min="13" max="16384" width="9" style="14"/>
  </cols>
  <sheetData>
    <row r="1" spans="1:14" ht="14.1" customHeight="1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4" ht="20.100000000000001" customHeight="1">
      <c r="A2" s="12"/>
      <c r="B2" s="15" t="s">
        <v>341</v>
      </c>
      <c r="D2" s="16"/>
      <c r="E2" s="16"/>
      <c r="F2" s="16"/>
      <c r="G2" s="17"/>
      <c r="H2" s="16"/>
      <c r="I2" s="16"/>
      <c r="J2" s="16"/>
      <c r="K2" s="16"/>
      <c r="L2" s="16"/>
    </row>
    <row r="3" spans="1:14" s="21" customFormat="1" ht="20.100000000000001" customHeight="1">
      <c r="A3" s="18"/>
      <c r="B3" s="19"/>
      <c r="C3" s="18"/>
      <c r="D3" s="18"/>
      <c r="E3" s="18"/>
      <c r="F3" s="18"/>
      <c r="G3" s="18"/>
      <c r="H3" s="18"/>
      <c r="I3" s="18"/>
      <c r="J3" s="18"/>
      <c r="K3" s="18"/>
      <c r="L3" s="20" t="s">
        <v>30</v>
      </c>
    </row>
    <row r="4" spans="1:14" s="21" customFormat="1" ht="9.9499999999999993" customHeight="1">
      <c r="A4" s="18"/>
      <c r="B4" s="1432"/>
      <c r="C4" s="1432"/>
      <c r="D4" s="1466"/>
      <c r="E4" s="1444" t="s">
        <v>199</v>
      </c>
      <c r="F4" s="1429"/>
      <c r="G4" s="1536"/>
      <c r="H4" s="1536"/>
      <c r="I4" s="1536"/>
      <c r="J4" s="1536"/>
      <c r="K4" s="1536"/>
      <c r="L4" s="1536"/>
    </row>
    <row r="5" spans="1:14" s="21" customFormat="1" ht="20.100000000000001" customHeight="1">
      <c r="A5" s="18"/>
      <c r="B5" s="1432"/>
      <c r="C5" s="1432"/>
      <c r="D5" s="1466"/>
      <c r="E5" s="1445"/>
      <c r="F5" s="1472"/>
      <c r="G5" s="1444" t="s">
        <v>181</v>
      </c>
      <c r="H5" s="1429"/>
      <c r="I5" s="1473" t="s">
        <v>182</v>
      </c>
      <c r="J5" s="1474"/>
      <c r="K5" s="1473" t="s">
        <v>29</v>
      </c>
      <c r="L5" s="1429"/>
    </row>
    <row r="6" spans="1:14" s="21" customFormat="1" ht="20.100000000000001" customHeight="1">
      <c r="A6" s="18"/>
      <c r="B6" s="1432"/>
      <c r="C6" s="1432"/>
      <c r="D6" s="1466"/>
      <c r="E6" s="367"/>
      <c r="F6" s="23" t="s">
        <v>2</v>
      </c>
      <c r="G6" s="375"/>
      <c r="H6" s="25" t="s">
        <v>2</v>
      </c>
      <c r="I6" s="378"/>
      <c r="J6" s="27" t="s">
        <v>2</v>
      </c>
      <c r="K6" s="28"/>
      <c r="L6" s="25" t="s">
        <v>4</v>
      </c>
    </row>
    <row r="7" spans="1:14" s="21" customFormat="1" ht="20.100000000000001" customHeight="1">
      <c r="A7" s="18"/>
      <c r="B7" s="1451" t="s">
        <v>330</v>
      </c>
      <c r="C7" s="1451"/>
      <c r="D7" s="1452"/>
      <c r="E7" s="645">
        <v>37936</v>
      </c>
      <c r="F7" s="856">
        <v>100</v>
      </c>
      <c r="G7" s="645">
        <v>12035</v>
      </c>
      <c r="H7" s="526">
        <v>31.724483340362713</v>
      </c>
      <c r="I7" s="472">
        <v>11718</v>
      </c>
      <c r="J7" s="756">
        <v>30.888865457612823</v>
      </c>
      <c r="K7" s="470">
        <v>14183</v>
      </c>
      <c r="L7" s="526">
        <v>37.38665120202446</v>
      </c>
      <c r="N7" s="558"/>
    </row>
    <row r="8" spans="1:14" s="21" customFormat="1" ht="20.100000000000001" customHeight="1">
      <c r="A8" s="18"/>
      <c r="B8" s="1532" t="s">
        <v>438</v>
      </c>
      <c r="C8" s="1456" t="s">
        <v>200</v>
      </c>
      <c r="D8" s="1457"/>
      <c r="E8" s="522">
        <v>24733</v>
      </c>
      <c r="F8" s="539">
        <v>100</v>
      </c>
      <c r="G8" s="522">
        <v>6071</v>
      </c>
      <c r="H8" s="527">
        <v>24.546152913112039</v>
      </c>
      <c r="I8" s="488">
        <v>7705</v>
      </c>
      <c r="J8" s="730">
        <v>31.152710952977802</v>
      </c>
      <c r="K8" s="486">
        <v>10957</v>
      </c>
      <c r="L8" s="527">
        <v>44.301136133910163</v>
      </c>
      <c r="N8" s="558"/>
    </row>
    <row r="9" spans="1:14" s="21" customFormat="1" ht="20.100000000000001" customHeight="1">
      <c r="A9" s="18"/>
      <c r="B9" s="1533"/>
      <c r="C9" s="1530" t="s">
        <v>201</v>
      </c>
      <c r="D9" s="1531"/>
      <c r="E9" s="524">
        <v>13203</v>
      </c>
      <c r="F9" s="537">
        <v>99.999999999999986</v>
      </c>
      <c r="G9" s="524">
        <v>5964</v>
      </c>
      <c r="H9" s="529">
        <v>45.171551920018175</v>
      </c>
      <c r="I9" s="504">
        <v>4013</v>
      </c>
      <c r="J9" s="732">
        <v>30.394607286222829</v>
      </c>
      <c r="K9" s="502">
        <v>3226</v>
      </c>
      <c r="L9" s="529">
        <v>24.433840793758993</v>
      </c>
      <c r="N9" s="558"/>
    </row>
    <row r="10" spans="1:14" s="21" customFormat="1" ht="20.100000000000001" customHeight="1">
      <c r="A10" s="18"/>
      <c r="B10" s="1534" t="s">
        <v>226</v>
      </c>
      <c r="C10" s="1458" t="s">
        <v>14</v>
      </c>
      <c r="D10" s="1459"/>
      <c r="E10" s="522">
        <v>86</v>
      </c>
      <c r="F10" s="539">
        <v>100</v>
      </c>
      <c r="G10" s="522">
        <v>79</v>
      </c>
      <c r="H10" s="527">
        <v>91.860465116279073</v>
      </c>
      <c r="I10" s="488" t="s">
        <v>1111</v>
      </c>
      <c r="J10" s="730" t="s">
        <v>1112</v>
      </c>
      <c r="K10" s="486" t="s">
        <v>924</v>
      </c>
      <c r="L10" s="527" t="s">
        <v>924</v>
      </c>
      <c r="N10" s="558"/>
    </row>
    <row r="11" spans="1:14" s="21" customFormat="1" ht="20.100000000000001" customHeight="1">
      <c r="A11" s="18"/>
      <c r="B11" s="1534"/>
      <c r="C11" s="1458" t="s">
        <v>15</v>
      </c>
      <c r="D11" s="1459"/>
      <c r="E11" s="524">
        <v>1983</v>
      </c>
      <c r="F11" s="537">
        <v>100.00000000000001</v>
      </c>
      <c r="G11" s="524">
        <v>1087</v>
      </c>
      <c r="H11" s="529">
        <v>54.815935451336358</v>
      </c>
      <c r="I11" s="504" t="s">
        <v>1111</v>
      </c>
      <c r="J11" s="732" t="s">
        <v>1111</v>
      </c>
      <c r="K11" s="502" t="s">
        <v>1111</v>
      </c>
      <c r="L11" s="529" t="s">
        <v>1111</v>
      </c>
      <c r="N11" s="558"/>
    </row>
    <row r="12" spans="1:14" s="21" customFormat="1" ht="20.100000000000001" customHeight="1">
      <c r="A12" s="18"/>
      <c r="B12" s="1534"/>
      <c r="C12" s="1458" t="s">
        <v>16</v>
      </c>
      <c r="D12" s="1459"/>
      <c r="E12" s="524">
        <v>4317</v>
      </c>
      <c r="F12" s="537">
        <v>100</v>
      </c>
      <c r="G12" s="524">
        <v>1220</v>
      </c>
      <c r="H12" s="529">
        <v>28.260365994903868</v>
      </c>
      <c r="I12" s="504">
        <v>942</v>
      </c>
      <c r="J12" s="732">
        <v>21.820708825573316</v>
      </c>
      <c r="K12" s="502">
        <v>2155</v>
      </c>
      <c r="L12" s="529">
        <v>49.918925179522816</v>
      </c>
      <c r="N12" s="558"/>
    </row>
    <row r="13" spans="1:14" s="21" customFormat="1" ht="20.100000000000001" customHeight="1">
      <c r="A13" s="18"/>
      <c r="B13" s="1534"/>
      <c r="C13" s="1458" t="s">
        <v>17</v>
      </c>
      <c r="D13" s="1459"/>
      <c r="E13" s="524">
        <v>7364</v>
      </c>
      <c r="F13" s="537">
        <v>100</v>
      </c>
      <c r="G13" s="524">
        <v>1560</v>
      </c>
      <c r="H13" s="529">
        <v>21.18413905486149</v>
      </c>
      <c r="I13" s="504">
        <v>1557</v>
      </c>
      <c r="J13" s="732">
        <v>21.14340032590983</v>
      </c>
      <c r="K13" s="502">
        <v>4247</v>
      </c>
      <c r="L13" s="529">
        <v>57.67246061922868</v>
      </c>
      <c r="N13" s="558"/>
    </row>
    <row r="14" spans="1:14" s="21" customFormat="1" ht="20.100000000000001" customHeight="1">
      <c r="A14" s="18"/>
      <c r="B14" s="1534"/>
      <c r="C14" s="1458" t="s">
        <v>18</v>
      </c>
      <c r="D14" s="1459"/>
      <c r="E14" s="524">
        <v>9238</v>
      </c>
      <c r="F14" s="537">
        <v>100</v>
      </c>
      <c r="G14" s="524">
        <v>2320</v>
      </c>
      <c r="H14" s="529">
        <v>25.113660965576969</v>
      </c>
      <c r="I14" s="504">
        <v>2702</v>
      </c>
      <c r="J14" s="732">
        <v>29.248755141805589</v>
      </c>
      <c r="K14" s="502">
        <v>4216</v>
      </c>
      <c r="L14" s="529">
        <v>45.63758389261745</v>
      </c>
      <c r="N14" s="558"/>
    </row>
    <row r="15" spans="1:14" s="21" customFormat="1" ht="20.100000000000001" customHeight="1">
      <c r="A15" s="18"/>
      <c r="B15" s="1534"/>
      <c r="C15" s="1458" t="s">
        <v>19</v>
      </c>
      <c r="D15" s="1459"/>
      <c r="E15" s="524">
        <v>4396</v>
      </c>
      <c r="F15" s="537">
        <v>100</v>
      </c>
      <c r="G15" s="524">
        <v>1449</v>
      </c>
      <c r="H15" s="529">
        <v>32.961783439490446</v>
      </c>
      <c r="I15" s="504">
        <v>1670</v>
      </c>
      <c r="J15" s="732">
        <v>37.989080982711556</v>
      </c>
      <c r="K15" s="502">
        <v>1277</v>
      </c>
      <c r="L15" s="529">
        <v>29.049135577797998</v>
      </c>
      <c r="N15" s="558"/>
    </row>
    <row r="16" spans="1:14" s="21" customFormat="1" ht="20.100000000000001" customHeight="1">
      <c r="A16" s="18"/>
      <c r="B16" s="1535"/>
      <c r="C16" s="1460" t="s">
        <v>6</v>
      </c>
      <c r="D16" s="1461"/>
      <c r="E16" s="865">
        <v>10552</v>
      </c>
      <c r="F16" s="981">
        <v>100</v>
      </c>
      <c r="G16" s="865">
        <v>4320</v>
      </c>
      <c r="H16" s="870">
        <v>40.940106141015917</v>
      </c>
      <c r="I16" s="977">
        <v>4329</v>
      </c>
      <c r="J16" s="868">
        <v>41.025398028809704</v>
      </c>
      <c r="K16" s="978">
        <v>1903</v>
      </c>
      <c r="L16" s="870">
        <v>18.034495830174375</v>
      </c>
      <c r="N16" s="558"/>
    </row>
    <row r="17" spans="1:14" s="21" customFormat="1" ht="7.5" customHeight="1">
      <c r="A17" s="18"/>
      <c r="B17" s="30"/>
      <c r="C17" s="372"/>
      <c r="D17" s="372"/>
      <c r="E17" s="502"/>
      <c r="F17" s="754"/>
      <c r="G17" s="502"/>
      <c r="H17" s="754"/>
      <c r="I17" s="502"/>
      <c r="J17" s="754"/>
      <c r="K17" s="502"/>
      <c r="L17" s="754"/>
      <c r="N17" s="558"/>
    </row>
    <row r="18" spans="1:14" s="21" customFormat="1" ht="20.100000000000001" customHeight="1">
      <c r="A18" s="33"/>
      <c r="B18" s="1537" t="s">
        <v>105</v>
      </c>
      <c r="C18" s="1537"/>
      <c r="D18" s="1538"/>
      <c r="E18" s="521">
        <v>10552</v>
      </c>
      <c r="F18" s="586">
        <v>100</v>
      </c>
      <c r="G18" s="979">
        <v>4320</v>
      </c>
      <c r="H18" s="897">
        <v>40.940106141015917</v>
      </c>
      <c r="I18" s="894">
        <v>4329</v>
      </c>
      <c r="J18" s="728">
        <v>41.025398028809704</v>
      </c>
      <c r="K18" s="980">
        <v>1903</v>
      </c>
      <c r="L18" s="897">
        <v>18.034495830174375</v>
      </c>
      <c r="N18" s="558"/>
    </row>
    <row r="19" spans="1:14" s="21" customFormat="1" ht="20.100000000000001" customHeight="1">
      <c r="A19" s="18"/>
      <c r="B19" s="1532" t="s">
        <v>438</v>
      </c>
      <c r="C19" s="1456" t="s">
        <v>202</v>
      </c>
      <c r="D19" s="1457"/>
      <c r="E19" s="522">
        <v>6058</v>
      </c>
      <c r="F19" s="539">
        <v>100</v>
      </c>
      <c r="G19" s="522">
        <v>1385</v>
      </c>
      <c r="H19" s="527">
        <v>22.862330802244966</v>
      </c>
      <c r="I19" s="488">
        <v>3201</v>
      </c>
      <c r="J19" s="730">
        <v>52.839220864971935</v>
      </c>
      <c r="K19" s="486">
        <v>1472</v>
      </c>
      <c r="L19" s="527">
        <v>24.298448332783096</v>
      </c>
      <c r="N19" s="558"/>
    </row>
    <row r="20" spans="1:14" s="21" customFormat="1" ht="20.100000000000001" customHeight="1">
      <c r="A20" s="18"/>
      <c r="B20" s="1533"/>
      <c r="C20" s="1530" t="s">
        <v>201</v>
      </c>
      <c r="D20" s="1531"/>
      <c r="E20" s="523">
        <v>4494</v>
      </c>
      <c r="F20" s="982">
        <v>99.999999999999986</v>
      </c>
      <c r="G20" s="523">
        <v>2935</v>
      </c>
      <c r="H20" s="528">
        <v>65.309301290609696</v>
      </c>
      <c r="I20" s="496">
        <v>1128</v>
      </c>
      <c r="J20" s="867">
        <v>25.100133511348467</v>
      </c>
      <c r="K20" s="494">
        <v>431</v>
      </c>
      <c r="L20" s="528">
        <v>9.5905651980418334</v>
      </c>
      <c r="N20" s="558"/>
    </row>
    <row r="21" spans="1:14" s="21" customFormat="1" ht="20.100000000000001" customHeight="1">
      <c r="A21" s="18"/>
      <c r="B21" s="1453" t="s">
        <v>226</v>
      </c>
      <c r="C21" s="1462" t="s">
        <v>7</v>
      </c>
      <c r="D21" s="1457"/>
      <c r="E21" s="522">
        <v>3070</v>
      </c>
      <c r="F21" s="539">
        <v>100</v>
      </c>
      <c r="G21" s="522">
        <v>1150</v>
      </c>
      <c r="H21" s="527">
        <v>37.45928338762215</v>
      </c>
      <c r="I21" s="488">
        <v>1243</v>
      </c>
      <c r="J21" s="730">
        <v>40.488599348534201</v>
      </c>
      <c r="K21" s="486">
        <v>677</v>
      </c>
      <c r="L21" s="527">
        <v>22.052117263843648</v>
      </c>
      <c r="N21" s="558"/>
    </row>
    <row r="22" spans="1:14" s="21" customFormat="1" ht="20.100000000000001" customHeight="1">
      <c r="A22" s="18"/>
      <c r="B22" s="1454"/>
      <c r="C22" s="1463" t="s">
        <v>167</v>
      </c>
      <c r="D22" s="1459"/>
      <c r="E22" s="524">
        <v>2627</v>
      </c>
      <c r="F22" s="537">
        <v>100</v>
      </c>
      <c r="G22" s="524">
        <v>1019</v>
      </c>
      <c r="H22" s="529">
        <v>38.789493719071181</v>
      </c>
      <c r="I22" s="504">
        <v>1136</v>
      </c>
      <c r="J22" s="732">
        <v>43.243243243243242</v>
      </c>
      <c r="K22" s="502">
        <v>472</v>
      </c>
      <c r="L22" s="529">
        <v>17.967263037685573</v>
      </c>
      <c r="N22" s="558"/>
    </row>
    <row r="23" spans="1:14" s="21" customFormat="1" ht="20.100000000000001" customHeight="1">
      <c r="A23" s="18"/>
      <c r="B23" s="1454"/>
      <c r="C23" s="1463" t="s">
        <v>9</v>
      </c>
      <c r="D23" s="1459"/>
      <c r="E23" s="524">
        <v>2389</v>
      </c>
      <c r="F23" s="537">
        <v>100</v>
      </c>
      <c r="G23" s="524">
        <v>1020</v>
      </c>
      <c r="H23" s="529">
        <v>42.695688572624526</v>
      </c>
      <c r="I23" s="504">
        <v>1000</v>
      </c>
      <c r="J23" s="732">
        <v>41.858518208455422</v>
      </c>
      <c r="K23" s="502">
        <v>369</v>
      </c>
      <c r="L23" s="529">
        <v>15.44579321892005</v>
      </c>
      <c r="N23" s="558"/>
    </row>
    <row r="24" spans="1:14" s="21" customFormat="1" ht="20.100000000000001" customHeight="1">
      <c r="A24" s="18"/>
      <c r="B24" s="1497"/>
      <c r="C24" s="1530" t="s">
        <v>10</v>
      </c>
      <c r="D24" s="1531"/>
      <c r="E24" s="523">
        <v>2466</v>
      </c>
      <c r="F24" s="982">
        <v>99.999999999999986</v>
      </c>
      <c r="G24" s="523">
        <v>1131</v>
      </c>
      <c r="H24" s="528">
        <v>45.863746958637471</v>
      </c>
      <c r="I24" s="496">
        <v>950</v>
      </c>
      <c r="J24" s="867">
        <v>38.523925385239252</v>
      </c>
      <c r="K24" s="494">
        <v>385</v>
      </c>
      <c r="L24" s="528">
        <v>15.612327656123275</v>
      </c>
      <c r="N24" s="558"/>
    </row>
    <row r="25" spans="1:14" s="21" customFormat="1" ht="20.100000000000001" customHeight="1">
      <c r="A25" s="18"/>
      <c r="B25" s="1454" t="s">
        <v>342</v>
      </c>
      <c r="C25" s="1458" t="s">
        <v>344</v>
      </c>
      <c r="D25" s="1459"/>
      <c r="E25" s="522">
        <v>885</v>
      </c>
      <c r="F25" s="729">
        <v>99.999999999999986</v>
      </c>
      <c r="G25" s="524">
        <v>383</v>
      </c>
      <c r="H25" s="529">
        <v>43.27683615819209</v>
      </c>
      <c r="I25" s="504">
        <v>359</v>
      </c>
      <c r="J25" s="732">
        <v>40.564971751412429</v>
      </c>
      <c r="K25" s="502">
        <v>143</v>
      </c>
      <c r="L25" s="529">
        <v>16.158192090395477</v>
      </c>
      <c r="N25" s="558"/>
    </row>
    <row r="26" spans="1:14" s="21" customFormat="1" ht="20.100000000000001" customHeight="1">
      <c r="A26" s="18"/>
      <c r="B26" s="1454"/>
      <c r="C26" s="1458" t="s">
        <v>345</v>
      </c>
      <c r="D26" s="1459"/>
      <c r="E26" s="524">
        <v>1346</v>
      </c>
      <c r="F26" s="746">
        <v>100</v>
      </c>
      <c r="G26" s="524">
        <v>535</v>
      </c>
      <c r="H26" s="529">
        <v>39.747399702823181</v>
      </c>
      <c r="I26" s="504">
        <v>565</v>
      </c>
      <c r="J26" s="732">
        <v>41.976225854383358</v>
      </c>
      <c r="K26" s="502">
        <v>246</v>
      </c>
      <c r="L26" s="529">
        <v>18.276374442793461</v>
      </c>
      <c r="N26" s="558"/>
    </row>
    <row r="27" spans="1:14" s="21" customFormat="1" ht="20.100000000000001" customHeight="1">
      <c r="A27" s="18"/>
      <c r="B27" s="1454"/>
      <c r="C27" s="1458" t="s">
        <v>347</v>
      </c>
      <c r="D27" s="1459"/>
      <c r="E27" s="524">
        <v>866</v>
      </c>
      <c r="F27" s="731">
        <v>100</v>
      </c>
      <c r="G27" s="524">
        <v>422</v>
      </c>
      <c r="H27" s="529">
        <v>48.729792147806009</v>
      </c>
      <c r="I27" s="504">
        <v>281</v>
      </c>
      <c r="J27" s="732">
        <v>32.448036951501152</v>
      </c>
      <c r="K27" s="502">
        <v>163</v>
      </c>
      <c r="L27" s="529">
        <v>18.822170900692843</v>
      </c>
      <c r="N27" s="558"/>
    </row>
    <row r="28" spans="1:14" s="21" customFormat="1" ht="20.100000000000001" customHeight="1">
      <c r="A28" s="18"/>
      <c r="B28" s="1454"/>
      <c r="C28" s="1458" t="s">
        <v>346</v>
      </c>
      <c r="D28" s="1459"/>
      <c r="E28" s="524">
        <v>449</v>
      </c>
      <c r="F28" s="735">
        <v>100.00000000000001</v>
      </c>
      <c r="G28" s="524">
        <v>226</v>
      </c>
      <c r="H28" s="529">
        <v>50.334075723830743</v>
      </c>
      <c r="I28" s="504">
        <v>144</v>
      </c>
      <c r="J28" s="732">
        <v>32.071269487750556</v>
      </c>
      <c r="K28" s="502">
        <v>79</v>
      </c>
      <c r="L28" s="529">
        <v>17.594654788418708</v>
      </c>
      <c r="N28" s="558"/>
    </row>
    <row r="29" spans="1:14" s="21" customFormat="1" ht="20.100000000000001" customHeight="1">
      <c r="A29" s="18"/>
      <c r="B29" s="1454"/>
      <c r="C29" s="1458" t="s">
        <v>348</v>
      </c>
      <c r="D29" s="1459"/>
      <c r="E29" s="524">
        <v>2786</v>
      </c>
      <c r="F29" s="731">
        <v>100</v>
      </c>
      <c r="G29" s="524">
        <v>1116</v>
      </c>
      <c r="H29" s="529">
        <v>40.057430007178752</v>
      </c>
      <c r="I29" s="504">
        <v>1150</v>
      </c>
      <c r="J29" s="732">
        <v>41.277817659727205</v>
      </c>
      <c r="K29" s="502">
        <v>520</v>
      </c>
      <c r="L29" s="529">
        <v>18.664752333094043</v>
      </c>
      <c r="N29" s="558"/>
    </row>
    <row r="30" spans="1:14" s="21" customFormat="1" ht="20.100000000000001" customHeight="1">
      <c r="A30" s="18"/>
      <c r="B30" s="1454"/>
      <c r="C30" s="1458" t="s">
        <v>349</v>
      </c>
      <c r="D30" s="1459"/>
      <c r="E30" s="740">
        <v>2143</v>
      </c>
      <c r="F30" s="1222">
        <v>100</v>
      </c>
      <c r="G30" s="740">
        <v>796</v>
      </c>
      <c r="H30" s="1119">
        <v>37.144190387307511</v>
      </c>
      <c r="I30" s="882">
        <v>972</v>
      </c>
      <c r="J30" s="1087">
        <v>45.356976201586562</v>
      </c>
      <c r="K30" s="984">
        <v>375</v>
      </c>
      <c r="L30" s="1119">
        <v>17.498833411105927</v>
      </c>
      <c r="N30" s="558"/>
    </row>
    <row r="31" spans="1:14" s="21" customFormat="1" ht="20.100000000000001" customHeight="1">
      <c r="A31" s="18"/>
      <c r="B31" s="1454"/>
      <c r="C31" s="1458" t="s">
        <v>353</v>
      </c>
      <c r="D31" s="1459"/>
      <c r="E31" s="740">
        <v>1287</v>
      </c>
      <c r="F31" s="1222">
        <v>100</v>
      </c>
      <c r="G31" s="740">
        <v>511</v>
      </c>
      <c r="H31" s="1119">
        <v>39.704739704739708</v>
      </c>
      <c r="I31" s="882">
        <v>533</v>
      </c>
      <c r="J31" s="1087">
        <v>41.414141414141412</v>
      </c>
      <c r="K31" s="984">
        <v>243</v>
      </c>
      <c r="L31" s="1119">
        <v>18.88111888111888</v>
      </c>
      <c r="N31" s="558"/>
    </row>
    <row r="32" spans="1:14" s="21" customFormat="1" ht="20.100000000000001" customHeight="1">
      <c r="A32" s="18"/>
      <c r="B32" s="1455"/>
      <c r="C32" s="1529" t="s">
        <v>354</v>
      </c>
      <c r="D32" s="1465"/>
      <c r="E32" s="743">
        <v>790</v>
      </c>
      <c r="F32" s="1224">
        <v>100</v>
      </c>
      <c r="G32" s="743">
        <v>331</v>
      </c>
      <c r="H32" s="919">
        <v>41.898734177215189</v>
      </c>
      <c r="I32" s="891">
        <v>325</v>
      </c>
      <c r="J32" s="922">
        <v>41.139240506329116</v>
      </c>
      <c r="K32" s="679">
        <v>134</v>
      </c>
      <c r="L32" s="919">
        <v>16.962025316455694</v>
      </c>
      <c r="N32" s="558"/>
    </row>
    <row r="33" spans="1:12" s="21" customFormat="1" ht="15" customHeight="1">
      <c r="A33" s="18"/>
      <c r="B33" s="35" t="s">
        <v>618</v>
      </c>
      <c r="D33" s="35"/>
      <c r="E33" s="14"/>
      <c r="F33" s="14"/>
      <c r="G33" s="36"/>
      <c r="H33" s="36"/>
      <c r="I33" s="37"/>
      <c r="J33" s="36"/>
      <c r="K33" s="36"/>
    </row>
    <row r="34" spans="1:12" s="21" customFormat="1" ht="15" customHeight="1">
      <c r="A34" s="18"/>
      <c r="B34" s="35" t="s">
        <v>678</v>
      </c>
      <c r="D34" s="35"/>
      <c r="E34" s="14"/>
      <c r="F34" s="14"/>
      <c r="G34" s="38"/>
      <c r="H34" s="38"/>
      <c r="I34" s="38"/>
      <c r="J34" s="38"/>
      <c r="K34" s="38"/>
      <c r="L34" s="38"/>
    </row>
    <row r="35" spans="1:12">
      <c r="E35" s="572"/>
      <c r="F35" s="572"/>
      <c r="G35" s="572"/>
      <c r="H35" s="572"/>
      <c r="I35" s="572"/>
      <c r="J35" s="572"/>
      <c r="K35" s="572"/>
      <c r="L35" s="572"/>
    </row>
    <row r="36" spans="1:12">
      <c r="E36" s="572"/>
      <c r="F36" s="572"/>
      <c r="G36" s="572"/>
      <c r="H36" s="572"/>
      <c r="I36" s="572"/>
      <c r="J36" s="572"/>
      <c r="K36" s="572"/>
      <c r="L36" s="572"/>
    </row>
    <row r="37" spans="1:12">
      <c r="E37" s="572"/>
      <c r="F37" s="572"/>
      <c r="G37" s="572"/>
      <c r="H37" s="572"/>
      <c r="I37" s="572"/>
      <c r="J37" s="572"/>
      <c r="K37" s="572"/>
      <c r="L37" s="572"/>
    </row>
    <row r="38" spans="1:12">
      <c r="E38" s="572"/>
      <c r="F38" s="572"/>
      <c r="G38" s="572"/>
      <c r="H38" s="572"/>
      <c r="I38" s="572"/>
      <c r="J38" s="572"/>
      <c r="K38" s="572"/>
      <c r="L38" s="572"/>
    </row>
    <row r="39" spans="1:12">
      <c r="E39" s="572"/>
      <c r="F39" s="572"/>
      <c r="G39" s="572"/>
      <c r="H39" s="572"/>
      <c r="I39" s="572"/>
      <c r="J39" s="572"/>
      <c r="K39" s="572"/>
      <c r="L39" s="572"/>
    </row>
  </sheetData>
  <mergeCells count="36">
    <mergeCell ref="C20:D20"/>
    <mergeCell ref="B19:B20"/>
    <mergeCell ref="C16:D16"/>
    <mergeCell ref="C14:D14"/>
    <mergeCell ref="C15:D15"/>
    <mergeCell ref="B18:D18"/>
    <mergeCell ref="G4:L4"/>
    <mergeCell ref="G5:H5"/>
    <mergeCell ref="I5:J5"/>
    <mergeCell ref="K5:L5"/>
    <mergeCell ref="E4:F5"/>
    <mergeCell ref="C24:D24"/>
    <mergeCell ref="C9:D9"/>
    <mergeCell ref="B7:D7"/>
    <mergeCell ref="C8:D8"/>
    <mergeCell ref="B4:D6"/>
    <mergeCell ref="B21:B24"/>
    <mergeCell ref="B8:B9"/>
    <mergeCell ref="B10:B16"/>
    <mergeCell ref="C21:D21"/>
    <mergeCell ref="C22:D22"/>
    <mergeCell ref="C23:D23"/>
    <mergeCell ref="C10:D10"/>
    <mergeCell ref="C11:D11"/>
    <mergeCell ref="C12:D12"/>
    <mergeCell ref="C13:D13"/>
    <mergeCell ref="C19:D19"/>
    <mergeCell ref="C29:D29"/>
    <mergeCell ref="C30:D30"/>
    <mergeCell ref="C31:D31"/>
    <mergeCell ref="C32:D32"/>
    <mergeCell ref="B25:B32"/>
    <mergeCell ref="C25:D25"/>
    <mergeCell ref="C26:D26"/>
    <mergeCell ref="C27:D27"/>
    <mergeCell ref="C28:D2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N22"/>
  <sheetViews>
    <sheetView showZeros="0" zoomScaleNormal="100" zoomScaleSheetLayoutView="100" workbookViewId="0">
      <selection activeCell="P25" sqref="P25"/>
    </sheetView>
  </sheetViews>
  <sheetFormatPr defaultColWidth="9" defaultRowHeight="13.5"/>
  <cols>
    <col min="1" max="1" width="1.25" style="14" customWidth="1"/>
    <col min="2" max="2" width="3.625" style="39" customWidth="1"/>
    <col min="3" max="3" width="12.625" style="14" customWidth="1"/>
    <col min="4" max="4" width="13.125" style="14" customWidth="1"/>
    <col min="5" max="5" width="9.625" style="14" customWidth="1"/>
    <col min="6" max="6" width="8.25" style="14" customWidth="1"/>
    <col min="7" max="7" width="9.625" style="14" customWidth="1"/>
    <col min="8" max="8" width="7.625" style="14" customWidth="1"/>
    <col min="9" max="9" width="9.625" style="14" customWidth="1"/>
    <col min="10" max="10" width="7.625" style="14" customWidth="1"/>
    <col min="11" max="11" width="9" style="14"/>
    <col min="12" max="12" width="7.625" style="14" customWidth="1"/>
    <col min="13" max="13" width="9" style="14"/>
    <col min="14" max="14" width="7.625" style="14" customWidth="1"/>
    <col min="15" max="16384" width="9" style="14"/>
  </cols>
  <sheetData>
    <row r="1" spans="1:14" ht="14.1" customHeight="1">
      <c r="A1" s="12"/>
      <c r="B1" s="13" t="s">
        <v>0</v>
      </c>
      <c r="C1" s="12"/>
      <c r="D1" s="12"/>
      <c r="E1" s="12"/>
      <c r="F1" s="12"/>
      <c r="G1" s="12"/>
      <c r="H1" s="12"/>
      <c r="J1" s="12"/>
      <c r="L1" s="12"/>
      <c r="N1" s="12"/>
    </row>
    <row r="2" spans="1:14" ht="20.100000000000001" customHeight="1">
      <c r="A2" s="12"/>
      <c r="B2" s="15" t="s">
        <v>988</v>
      </c>
      <c r="C2" s="16"/>
      <c r="D2" s="16"/>
      <c r="E2" s="16"/>
      <c r="F2" s="16"/>
      <c r="G2" s="16"/>
      <c r="H2" s="16"/>
      <c r="I2" s="16"/>
      <c r="J2" s="16"/>
      <c r="L2" s="16"/>
      <c r="N2" s="16"/>
    </row>
    <row r="3" spans="1:14" s="21" customFormat="1" ht="20.100000000000001" customHeight="1">
      <c r="A3" s="18"/>
      <c r="B3" s="19"/>
      <c r="C3" s="18"/>
      <c r="D3" s="34"/>
      <c r="E3" s="34"/>
      <c r="F3" s="34"/>
      <c r="G3" s="29"/>
      <c r="H3" s="32"/>
      <c r="I3" s="18"/>
      <c r="J3" s="32"/>
      <c r="K3" s="18"/>
      <c r="L3" s="32"/>
      <c r="M3" s="18"/>
      <c r="N3" s="91" t="s">
        <v>397</v>
      </c>
    </row>
    <row r="4" spans="1:14" s="21" customFormat="1" ht="20.100000000000001" customHeight="1">
      <c r="A4" s="18"/>
      <c r="B4" s="1432"/>
      <c r="C4" s="1466"/>
      <c r="D4" s="1483" t="s">
        <v>400</v>
      </c>
      <c r="E4" s="1444" t="s">
        <v>395</v>
      </c>
      <c r="F4" s="1429"/>
      <c r="G4" s="1536"/>
      <c r="H4" s="1536"/>
      <c r="I4" s="1536"/>
      <c r="J4" s="1536"/>
      <c r="K4" s="1536"/>
      <c r="L4" s="1536"/>
      <c r="M4" s="1536"/>
      <c r="N4" s="1536"/>
    </row>
    <row r="5" spans="1:14" s="21" customFormat="1" ht="20.100000000000001" customHeight="1">
      <c r="A5" s="18"/>
      <c r="B5" s="1432"/>
      <c r="C5" s="1466"/>
      <c r="D5" s="1484"/>
      <c r="E5" s="1445"/>
      <c r="F5" s="1430"/>
      <c r="G5" s="1445" t="s">
        <v>7</v>
      </c>
      <c r="H5" s="1540"/>
      <c r="I5" s="1539" t="s">
        <v>8</v>
      </c>
      <c r="J5" s="1540"/>
      <c r="K5" s="1539" t="s">
        <v>9</v>
      </c>
      <c r="L5" s="1540"/>
      <c r="M5" s="1539" t="s">
        <v>10</v>
      </c>
      <c r="N5" s="1430"/>
    </row>
    <row r="6" spans="1:14" s="21" customFormat="1" ht="20.100000000000001" customHeight="1">
      <c r="A6" s="18"/>
      <c r="B6" s="1432"/>
      <c r="C6" s="1466"/>
      <c r="D6" s="1485"/>
      <c r="E6" s="316"/>
      <c r="F6" s="113" t="s">
        <v>239</v>
      </c>
      <c r="G6" s="317"/>
      <c r="H6" s="113" t="s">
        <v>2</v>
      </c>
      <c r="I6" s="319"/>
      <c r="J6" s="113" t="s">
        <v>2</v>
      </c>
      <c r="K6" s="315"/>
      <c r="L6" s="113" t="s">
        <v>2</v>
      </c>
      <c r="M6" s="315"/>
      <c r="N6" s="165" t="s">
        <v>2</v>
      </c>
    </row>
    <row r="7" spans="1:14" s="21" customFormat="1" ht="20.100000000000001" customHeight="1">
      <c r="A7" s="18"/>
      <c r="B7" s="1467" t="s">
        <v>330</v>
      </c>
      <c r="C7" s="1468"/>
      <c r="D7" s="645">
        <v>10552</v>
      </c>
      <c r="E7" s="645">
        <v>4320</v>
      </c>
      <c r="F7" s="1007">
        <f>E7/D7*100</f>
        <v>40.940106141015917</v>
      </c>
      <c r="G7" s="645">
        <v>1150</v>
      </c>
      <c r="H7" s="1007">
        <f>G7/$E7*100</f>
        <v>26.620370370370374</v>
      </c>
      <c r="I7" s="472">
        <v>1019</v>
      </c>
      <c r="J7" s="1007">
        <f>I7/$E7*100</f>
        <v>23.587962962962962</v>
      </c>
      <c r="K7" s="472">
        <v>1020</v>
      </c>
      <c r="L7" s="1007">
        <f>K7/$E7*100</f>
        <v>23.611111111111111</v>
      </c>
      <c r="M7" s="472">
        <v>1131</v>
      </c>
      <c r="N7" s="1007">
        <f>M7/$E7*100</f>
        <v>26.180555555555557</v>
      </c>
    </row>
    <row r="8" spans="1:14" s="21" customFormat="1" ht="20.100000000000001" customHeight="1">
      <c r="A8" s="18"/>
      <c r="B8" s="1541" t="s">
        <v>24</v>
      </c>
      <c r="C8" s="312" t="s">
        <v>11</v>
      </c>
      <c r="D8" s="522">
        <v>6058</v>
      </c>
      <c r="E8" s="491">
        <v>1385</v>
      </c>
      <c r="F8" s="527">
        <f t="shared" ref="F8:F17" si="0">E8/D8*100</f>
        <v>22.862330802244966</v>
      </c>
      <c r="G8" s="491">
        <v>496</v>
      </c>
      <c r="H8" s="730">
        <f t="shared" ref="H8:H17" si="1">G8/$E8*100</f>
        <v>35.812274368231044</v>
      </c>
      <c r="I8" s="486">
        <v>330</v>
      </c>
      <c r="J8" s="527">
        <f t="shared" ref="J8:J17" si="2">I8/$E8*100</f>
        <v>23.826714801444044</v>
      </c>
      <c r="K8" s="485">
        <v>284</v>
      </c>
      <c r="L8" s="753">
        <f t="shared" ref="L8:L17" si="3">K8/$E8*100</f>
        <v>20.505415162454874</v>
      </c>
      <c r="M8" s="488">
        <v>275</v>
      </c>
      <c r="N8" s="527">
        <f t="shared" ref="N8:N17" si="4">M8/$E8*100</f>
        <v>19.855595667870034</v>
      </c>
    </row>
    <row r="9" spans="1:14" s="21" customFormat="1" ht="20.100000000000001" customHeight="1">
      <c r="A9" s="18"/>
      <c r="B9" s="1497"/>
      <c r="C9" s="311" t="s">
        <v>12</v>
      </c>
      <c r="D9" s="523">
        <v>4494</v>
      </c>
      <c r="E9" s="499">
        <v>2935</v>
      </c>
      <c r="F9" s="528">
        <f t="shared" si="0"/>
        <v>65.309301290609696</v>
      </c>
      <c r="G9" s="499">
        <v>654</v>
      </c>
      <c r="H9" s="867">
        <f t="shared" si="1"/>
        <v>22.282793867120954</v>
      </c>
      <c r="I9" s="494">
        <v>689</v>
      </c>
      <c r="J9" s="528">
        <f t="shared" si="2"/>
        <v>23.475298126064736</v>
      </c>
      <c r="K9" s="493">
        <v>736</v>
      </c>
      <c r="L9" s="932">
        <f t="shared" si="3"/>
        <v>25.076660988074956</v>
      </c>
      <c r="M9" s="496">
        <v>856</v>
      </c>
      <c r="N9" s="528">
        <f t="shared" si="4"/>
        <v>29.165247018739354</v>
      </c>
    </row>
    <row r="10" spans="1:14" s="21" customFormat="1" ht="20.100000000000001" customHeight="1">
      <c r="A10" s="18"/>
      <c r="B10" s="1454" t="s">
        <v>342</v>
      </c>
      <c r="C10" s="124" t="s">
        <v>344</v>
      </c>
      <c r="D10" s="522">
        <v>885</v>
      </c>
      <c r="E10" s="522">
        <v>383</v>
      </c>
      <c r="F10" s="729">
        <f t="shared" si="0"/>
        <v>43.27683615819209</v>
      </c>
      <c r="G10" s="522">
        <v>104</v>
      </c>
      <c r="H10" s="729">
        <f t="shared" si="1"/>
        <v>27.154046997389038</v>
      </c>
      <c r="I10" s="488">
        <v>79</v>
      </c>
      <c r="J10" s="729">
        <f t="shared" si="2"/>
        <v>20.626631853785902</v>
      </c>
      <c r="K10" s="488">
        <v>91</v>
      </c>
      <c r="L10" s="729">
        <f t="shared" si="3"/>
        <v>23.759791122715406</v>
      </c>
      <c r="M10" s="488">
        <v>109</v>
      </c>
      <c r="N10" s="1008">
        <f t="shared" si="4"/>
        <v>28.459530026109658</v>
      </c>
    </row>
    <row r="11" spans="1:14" s="21" customFormat="1" ht="20.100000000000001" customHeight="1">
      <c r="A11" s="18"/>
      <c r="B11" s="1454"/>
      <c r="C11" s="124" t="s">
        <v>345</v>
      </c>
      <c r="D11" s="524">
        <v>1346</v>
      </c>
      <c r="E11" s="524">
        <v>535</v>
      </c>
      <c r="F11" s="746">
        <f t="shared" si="0"/>
        <v>39.747399702823181</v>
      </c>
      <c r="G11" s="524">
        <v>110</v>
      </c>
      <c r="H11" s="746">
        <f t="shared" si="1"/>
        <v>20.5607476635514</v>
      </c>
      <c r="I11" s="504">
        <v>120</v>
      </c>
      <c r="J11" s="746">
        <f t="shared" si="2"/>
        <v>22.429906542056074</v>
      </c>
      <c r="K11" s="502">
        <v>144</v>
      </c>
      <c r="L11" s="746">
        <f t="shared" si="3"/>
        <v>26.915887850467289</v>
      </c>
      <c r="M11" s="504">
        <v>161</v>
      </c>
      <c r="N11" s="1009">
        <f t="shared" si="4"/>
        <v>30.093457943925234</v>
      </c>
    </row>
    <row r="12" spans="1:14" s="21" customFormat="1" ht="20.100000000000001" customHeight="1">
      <c r="A12" s="18"/>
      <c r="B12" s="1454"/>
      <c r="C12" s="124" t="s">
        <v>347</v>
      </c>
      <c r="D12" s="524">
        <v>866</v>
      </c>
      <c r="E12" s="524">
        <v>422</v>
      </c>
      <c r="F12" s="731">
        <f t="shared" si="0"/>
        <v>48.729792147806009</v>
      </c>
      <c r="G12" s="524">
        <v>146</v>
      </c>
      <c r="H12" s="731">
        <f t="shared" si="1"/>
        <v>34.597156398104268</v>
      </c>
      <c r="I12" s="741">
        <v>96</v>
      </c>
      <c r="J12" s="731">
        <f t="shared" si="2"/>
        <v>22.748815165876778</v>
      </c>
      <c r="K12" s="1006">
        <v>77</v>
      </c>
      <c r="L12" s="731">
        <f t="shared" si="3"/>
        <v>18.246445497630333</v>
      </c>
      <c r="M12" s="504">
        <v>103</v>
      </c>
      <c r="N12" s="1010">
        <f t="shared" si="4"/>
        <v>24.407582938388625</v>
      </c>
    </row>
    <row r="13" spans="1:14" s="21" customFormat="1" ht="20.100000000000001" customHeight="1">
      <c r="A13" s="18"/>
      <c r="B13" s="1454"/>
      <c r="C13" s="124" t="s">
        <v>346</v>
      </c>
      <c r="D13" s="524">
        <v>449</v>
      </c>
      <c r="E13" s="524">
        <v>226</v>
      </c>
      <c r="F13" s="735">
        <f t="shared" si="0"/>
        <v>50.334075723830743</v>
      </c>
      <c r="G13" s="524">
        <v>57</v>
      </c>
      <c r="H13" s="735">
        <f t="shared" si="1"/>
        <v>25.221238938053098</v>
      </c>
      <c r="I13" s="504">
        <v>63</v>
      </c>
      <c r="J13" s="735">
        <f t="shared" si="2"/>
        <v>27.876106194690266</v>
      </c>
      <c r="K13" s="502">
        <v>46</v>
      </c>
      <c r="L13" s="735">
        <f t="shared" si="3"/>
        <v>20.353982300884958</v>
      </c>
      <c r="M13" s="504">
        <v>60</v>
      </c>
      <c r="N13" s="1011">
        <f t="shared" si="4"/>
        <v>26.548672566371685</v>
      </c>
    </row>
    <row r="14" spans="1:14" s="21" customFormat="1" ht="20.100000000000001" customHeight="1">
      <c r="A14" s="18"/>
      <c r="B14" s="1454"/>
      <c r="C14" s="124" t="s">
        <v>348</v>
      </c>
      <c r="D14" s="524">
        <v>2786</v>
      </c>
      <c r="E14" s="524">
        <v>1116</v>
      </c>
      <c r="F14" s="731">
        <f t="shared" si="0"/>
        <v>40.057430007178752</v>
      </c>
      <c r="G14" s="524">
        <v>304</v>
      </c>
      <c r="H14" s="731">
        <f t="shared" si="1"/>
        <v>27.24014336917563</v>
      </c>
      <c r="I14" s="504">
        <v>284</v>
      </c>
      <c r="J14" s="731">
        <f t="shared" si="2"/>
        <v>25.448028673835125</v>
      </c>
      <c r="K14" s="502">
        <v>266</v>
      </c>
      <c r="L14" s="731">
        <f t="shared" si="3"/>
        <v>23.835125448028673</v>
      </c>
      <c r="M14" s="504">
        <v>262</v>
      </c>
      <c r="N14" s="1010">
        <f t="shared" si="4"/>
        <v>23.476702508960575</v>
      </c>
    </row>
    <row r="15" spans="1:14" s="21" customFormat="1" ht="20.100000000000001" customHeight="1">
      <c r="A15" s="18"/>
      <c r="B15" s="1454"/>
      <c r="C15" s="124" t="s">
        <v>355</v>
      </c>
      <c r="D15" s="740">
        <v>2143</v>
      </c>
      <c r="E15" s="740">
        <v>796</v>
      </c>
      <c r="F15" s="1222">
        <f t="shared" si="0"/>
        <v>37.144190387307511</v>
      </c>
      <c r="G15" s="740">
        <v>205</v>
      </c>
      <c r="H15" s="1222">
        <f t="shared" si="1"/>
        <v>25.753768844221103</v>
      </c>
      <c r="I15" s="882">
        <v>180</v>
      </c>
      <c r="J15" s="1222">
        <f t="shared" si="2"/>
        <v>22.613065326633166</v>
      </c>
      <c r="K15" s="984">
        <v>211</v>
      </c>
      <c r="L15" s="1222">
        <f t="shared" si="3"/>
        <v>26.507537688442213</v>
      </c>
      <c r="M15" s="882">
        <v>200</v>
      </c>
      <c r="N15" s="1229">
        <f t="shared" si="4"/>
        <v>25.125628140703515</v>
      </c>
    </row>
    <row r="16" spans="1:14" s="21" customFormat="1" ht="20.100000000000001" customHeight="1">
      <c r="A16" s="18"/>
      <c r="B16" s="1454"/>
      <c r="C16" s="124" t="s">
        <v>356</v>
      </c>
      <c r="D16" s="740">
        <v>1287</v>
      </c>
      <c r="E16" s="740">
        <v>511</v>
      </c>
      <c r="F16" s="1222">
        <f t="shared" si="0"/>
        <v>39.704739704739708</v>
      </c>
      <c r="G16" s="740">
        <v>138</v>
      </c>
      <c r="H16" s="1222">
        <f t="shared" si="1"/>
        <v>27.00587084148728</v>
      </c>
      <c r="I16" s="882">
        <v>122</v>
      </c>
      <c r="J16" s="1222">
        <f t="shared" si="2"/>
        <v>23.874755381604697</v>
      </c>
      <c r="K16" s="984">
        <v>110</v>
      </c>
      <c r="L16" s="1222">
        <f t="shared" si="3"/>
        <v>21.526418786692759</v>
      </c>
      <c r="M16" s="882">
        <v>141</v>
      </c>
      <c r="N16" s="1229">
        <f t="shared" si="4"/>
        <v>27.592954990215262</v>
      </c>
    </row>
    <row r="17" spans="1:14" s="21" customFormat="1" ht="20.100000000000001" customHeight="1">
      <c r="A17" s="18"/>
      <c r="B17" s="1455"/>
      <c r="C17" s="86" t="s">
        <v>357</v>
      </c>
      <c r="D17" s="743">
        <v>790</v>
      </c>
      <c r="E17" s="743">
        <v>331</v>
      </c>
      <c r="F17" s="1224">
        <f t="shared" si="0"/>
        <v>41.898734177215189</v>
      </c>
      <c r="G17" s="743">
        <v>86</v>
      </c>
      <c r="H17" s="1224">
        <f t="shared" si="1"/>
        <v>25.981873111782477</v>
      </c>
      <c r="I17" s="891">
        <v>75</v>
      </c>
      <c r="J17" s="1224">
        <f t="shared" si="2"/>
        <v>22.658610271903324</v>
      </c>
      <c r="K17" s="679">
        <v>75</v>
      </c>
      <c r="L17" s="1224">
        <f t="shared" si="3"/>
        <v>22.658610271903324</v>
      </c>
      <c r="M17" s="891">
        <v>95</v>
      </c>
      <c r="N17" s="1230">
        <f t="shared" si="4"/>
        <v>28.700906344410875</v>
      </c>
    </row>
    <row r="18" spans="1:14" s="21" customFormat="1" ht="15" customHeight="1">
      <c r="A18" s="18"/>
      <c r="B18" s="35" t="s">
        <v>618</v>
      </c>
      <c r="C18" s="35"/>
      <c r="D18" s="36"/>
      <c r="E18" s="36"/>
      <c r="F18" s="36"/>
      <c r="G18" s="36"/>
      <c r="H18" s="37"/>
      <c r="I18" s="36"/>
      <c r="J18" s="37"/>
      <c r="L18" s="37"/>
      <c r="N18" s="37"/>
    </row>
    <row r="19" spans="1:14" s="21" customFormat="1" ht="15" customHeight="1">
      <c r="A19" s="18"/>
      <c r="B19" s="35" t="s">
        <v>679</v>
      </c>
      <c r="C19" s="35"/>
      <c r="D19" s="38"/>
      <c r="E19" s="38"/>
      <c r="F19" s="38"/>
      <c r="G19" s="38"/>
      <c r="H19" s="38"/>
      <c r="I19" s="38"/>
      <c r="J19" s="38"/>
      <c r="K19" s="38"/>
      <c r="L19" s="38"/>
      <c r="N19" s="38"/>
    </row>
    <row r="20" spans="1:14" s="21" customFormat="1" ht="16.5">
      <c r="B20" s="63" t="s">
        <v>398</v>
      </c>
      <c r="C20" s="125"/>
    </row>
    <row r="21" spans="1:14" s="21" customFormat="1" ht="15" customHeight="1">
      <c r="A21" s="18"/>
      <c r="B21" s="63" t="s">
        <v>399</v>
      </c>
      <c r="C21" s="35"/>
      <c r="D21" s="38"/>
      <c r="E21" s="38"/>
      <c r="F21" s="38"/>
      <c r="G21" s="38"/>
      <c r="H21" s="38"/>
      <c r="I21" s="38"/>
      <c r="J21" s="38"/>
      <c r="L21" s="38"/>
      <c r="N21" s="38"/>
    </row>
    <row r="22" spans="1:14" s="21" customFormat="1" ht="16.5">
      <c r="B22" s="105"/>
    </row>
  </sheetData>
  <mergeCells count="11">
    <mergeCell ref="B7:C7"/>
    <mergeCell ref="B10:B17"/>
    <mergeCell ref="B4:C6"/>
    <mergeCell ref="D4:D6"/>
    <mergeCell ref="G4:N4"/>
    <mergeCell ref="E4:F5"/>
    <mergeCell ref="M5:N5"/>
    <mergeCell ref="K5:L5"/>
    <mergeCell ref="I5:J5"/>
    <mergeCell ref="G5:H5"/>
    <mergeCell ref="B8:B9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Q16"/>
  <sheetViews>
    <sheetView showZeros="0" zoomScaleNormal="100" zoomScaleSheetLayoutView="100" workbookViewId="0">
      <selection activeCell="B2" sqref="B2"/>
    </sheetView>
  </sheetViews>
  <sheetFormatPr defaultColWidth="9" defaultRowHeight="13.5"/>
  <cols>
    <col min="1" max="1" width="1.25" style="108" customWidth="1"/>
    <col min="2" max="2" width="12.625" style="118" customWidth="1"/>
    <col min="3" max="5" width="10.625" style="108" customWidth="1"/>
    <col min="6" max="6" width="8.25" style="108" customWidth="1"/>
    <col min="7" max="7" width="8.625" style="108" customWidth="1"/>
    <col min="8" max="8" width="8" style="108" customWidth="1"/>
    <col min="9" max="9" width="10.625" style="108" customWidth="1"/>
    <col min="10" max="10" width="10.125" style="108" customWidth="1"/>
    <col min="11" max="11" width="8.625" style="108" customWidth="1"/>
    <col min="12" max="13" width="8.125" style="108" customWidth="1"/>
    <col min="14" max="14" width="7.375" style="108" customWidth="1"/>
    <col min="15" max="16384" width="9" style="108"/>
  </cols>
  <sheetData>
    <row r="1" spans="1:17" s="42" customFormat="1" ht="14.1" customHeight="1">
      <c r="A1" s="40"/>
      <c r="B1" s="13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7" ht="20.100000000000001" customHeight="1">
      <c r="A2" s="107"/>
      <c r="B2" s="89" t="s">
        <v>456</v>
      </c>
      <c r="C2" s="89"/>
      <c r="D2" s="89"/>
      <c r="E2" s="107"/>
      <c r="F2" s="107"/>
      <c r="G2" s="107"/>
      <c r="H2" s="107"/>
      <c r="I2" s="107"/>
      <c r="J2" s="107"/>
      <c r="K2" s="107"/>
    </row>
    <row r="3" spans="1:17" s="78" customFormat="1" ht="20.100000000000001" customHeight="1">
      <c r="A3" s="77"/>
      <c r="B3" s="90"/>
      <c r="C3" s="77"/>
      <c r="D3" s="77"/>
      <c r="E3" s="77"/>
      <c r="F3" s="77"/>
      <c r="G3" s="77"/>
      <c r="H3" s="77"/>
      <c r="I3" s="77"/>
      <c r="J3" s="77"/>
      <c r="N3" s="91" t="s">
        <v>396</v>
      </c>
    </row>
    <row r="4" spans="1:17" ht="9.9499999999999993" customHeight="1">
      <c r="B4" s="92"/>
      <c r="C4" s="1542" t="s">
        <v>439</v>
      </c>
      <c r="D4" s="1543"/>
      <c r="E4" s="1553"/>
      <c r="F4" s="1553"/>
      <c r="G4" s="1553"/>
      <c r="H4" s="1553"/>
      <c r="I4" s="1553"/>
      <c r="J4" s="1553"/>
      <c r="K4" s="1553"/>
      <c r="L4" s="109"/>
      <c r="M4" s="109"/>
      <c r="N4" s="109"/>
    </row>
    <row r="5" spans="1:17" ht="15" customHeight="1">
      <c r="B5" s="93"/>
      <c r="C5" s="1544"/>
      <c r="D5" s="1545"/>
      <c r="E5" s="1554" t="s">
        <v>180</v>
      </c>
      <c r="F5" s="1512"/>
      <c r="G5" s="94"/>
      <c r="H5" s="94"/>
      <c r="I5" s="1512"/>
      <c r="J5" s="1512"/>
      <c r="K5" s="1511" t="s">
        <v>440</v>
      </c>
      <c r="L5" s="1513"/>
      <c r="M5" s="1511" t="s">
        <v>441</v>
      </c>
      <c r="N5" s="1512"/>
    </row>
    <row r="6" spans="1:17" ht="15" customHeight="1">
      <c r="B6" s="93"/>
      <c r="C6" s="1544"/>
      <c r="D6" s="1545"/>
      <c r="E6" s="1555"/>
      <c r="F6" s="1547"/>
      <c r="G6" s="1548" t="s">
        <v>442</v>
      </c>
      <c r="H6" s="110"/>
      <c r="I6" s="1550" t="s">
        <v>443</v>
      </c>
      <c r="J6" s="1552" t="s">
        <v>444</v>
      </c>
      <c r="K6" s="1546"/>
      <c r="L6" s="1556"/>
      <c r="M6" s="1546"/>
      <c r="N6" s="1547"/>
    </row>
    <row r="7" spans="1:17" ht="20.100000000000001" customHeight="1">
      <c r="B7" s="111"/>
      <c r="C7" s="351"/>
      <c r="D7" s="352" t="s">
        <v>2</v>
      </c>
      <c r="E7" s="112"/>
      <c r="F7" s="113" t="s">
        <v>2</v>
      </c>
      <c r="G7" s="1549"/>
      <c r="H7" s="99" t="s">
        <v>445</v>
      </c>
      <c r="I7" s="1551"/>
      <c r="J7" s="1549"/>
      <c r="K7" s="114"/>
      <c r="L7" s="99" t="s">
        <v>2</v>
      </c>
      <c r="M7" s="101"/>
      <c r="N7" s="100" t="s">
        <v>2</v>
      </c>
    </row>
    <row r="8" spans="1:17" ht="20.100000000000001" customHeight="1">
      <c r="B8" s="115" t="s">
        <v>475</v>
      </c>
      <c r="C8" s="601">
        <v>8634</v>
      </c>
      <c r="D8" s="788">
        <v>100</v>
      </c>
      <c r="E8" s="601">
        <v>5324</v>
      </c>
      <c r="F8" s="983">
        <v>61.663192031503357</v>
      </c>
      <c r="G8" s="882">
        <v>2667</v>
      </c>
      <c r="H8" s="882">
        <v>2583</v>
      </c>
      <c r="I8" s="882">
        <v>2117</v>
      </c>
      <c r="J8" s="881">
        <v>540</v>
      </c>
      <c r="K8" s="882">
        <v>96</v>
      </c>
      <c r="L8" s="983">
        <v>1.1118832522585129</v>
      </c>
      <c r="M8" s="984">
        <v>3214</v>
      </c>
      <c r="N8" s="787">
        <v>37.224924716238128</v>
      </c>
      <c r="P8" s="1003"/>
      <c r="Q8" s="1003"/>
    </row>
    <row r="9" spans="1:17" ht="20.100000000000001" customHeight="1">
      <c r="B9" s="115" t="s">
        <v>91</v>
      </c>
      <c r="C9" s="601">
        <v>9099</v>
      </c>
      <c r="D9" s="788">
        <v>100</v>
      </c>
      <c r="E9" s="601">
        <v>5518</v>
      </c>
      <c r="F9" s="983">
        <v>60.644026816133646</v>
      </c>
      <c r="G9" s="882">
        <v>2843</v>
      </c>
      <c r="H9" s="882">
        <v>2739</v>
      </c>
      <c r="I9" s="882">
        <v>2179</v>
      </c>
      <c r="J9" s="881">
        <v>496</v>
      </c>
      <c r="K9" s="882">
        <v>119</v>
      </c>
      <c r="L9" s="983">
        <v>1.3078360259369162</v>
      </c>
      <c r="M9" s="984">
        <v>3462</v>
      </c>
      <c r="N9" s="787">
        <v>38.048137157929439</v>
      </c>
      <c r="P9" s="1003"/>
      <c r="Q9" s="1003"/>
    </row>
    <row r="10" spans="1:17" ht="20.100000000000001" customHeight="1">
      <c r="B10" s="115" t="s">
        <v>195</v>
      </c>
      <c r="C10" s="601">
        <v>9443</v>
      </c>
      <c r="D10" s="788">
        <v>100</v>
      </c>
      <c r="E10" s="601">
        <v>5663</v>
      </c>
      <c r="F10" s="983">
        <v>59.970348406226833</v>
      </c>
      <c r="G10" s="882">
        <v>2971</v>
      </c>
      <c r="H10" s="882">
        <v>2864</v>
      </c>
      <c r="I10" s="882">
        <v>2213</v>
      </c>
      <c r="J10" s="881">
        <v>479</v>
      </c>
      <c r="K10" s="882">
        <v>158</v>
      </c>
      <c r="L10" s="983">
        <v>1.6731970772000424</v>
      </c>
      <c r="M10" s="984">
        <v>3622</v>
      </c>
      <c r="N10" s="787">
        <v>38.356454516573123</v>
      </c>
      <c r="P10" s="1003"/>
      <c r="Q10" s="1003"/>
    </row>
    <row r="11" spans="1:17" ht="20.100000000000001" customHeight="1">
      <c r="B11" s="115" t="s">
        <v>369</v>
      </c>
      <c r="C11" s="601">
        <v>9894</v>
      </c>
      <c r="D11" s="788">
        <v>100</v>
      </c>
      <c r="E11" s="601">
        <v>5859</v>
      </c>
      <c r="F11" s="983">
        <v>59.217707701637359</v>
      </c>
      <c r="G11" s="882">
        <v>3151</v>
      </c>
      <c r="H11" s="882">
        <v>3036</v>
      </c>
      <c r="I11" s="882">
        <v>2260</v>
      </c>
      <c r="J11" s="881">
        <v>448</v>
      </c>
      <c r="K11" s="882">
        <v>174</v>
      </c>
      <c r="L11" s="983">
        <v>1.758641600970285</v>
      </c>
      <c r="M11" s="984">
        <v>3861</v>
      </c>
      <c r="N11" s="787">
        <v>39.023650697392362</v>
      </c>
      <c r="P11" s="1003"/>
      <c r="Q11" s="1003"/>
    </row>
    <row r="12" spans="1:17" ht="20.100000000000001" customHeight="1">
      <c r="B12" s="116" t="s">
        <v>209</v>
      </c>
      <c r="C12" s="703">
        <v>10552</v>
      </c>
      <c r="D12" s="986">
        <v>100</v>
      </c>
      <c r="E12" s="703">
        <v>6060</v>
      </c>
      <c r="F12" s="985">
        <v>57.429871114480669</v>
      </c>
      <c r="G12" s="891">
        <v>3344</v>
      </c>
      <c r="H12" s="891">
        <v>3208</v>
      </c>
      <c r="I12" s="891">
        <v>2296</v>
      </c>
      <c r="J12" s="890">
        <v>420</v>
      </c>
      <c r="K12" s="891">
        <v>172</v>
      </c>
      <c r="L12" s="985">
        <v>1.6300227445034117</v>
      </c>
      <c r="M12" s="679">
        <v>4320</v>
      </c>
      <c r="N12" s="634">
        <v>40.940106141015917</v>
      </c>
      <c r="P12" s="1003"/>
      <c r="Q12" s="1003"/>
    </row>
    <row r="13" spans="1:17" s="62" customFormat="1" ht="15" customHeight="1">
      <c r="A13" s="60"/>
      <c r="B13" s="63" t="s">
        <v>446</v>
      </c>
      <c r="E13" s="87"/>
      <c r="F13" s="87"/>
      <c r="G13" s="87"/>
      <c r="H13" s="87"/>
      <c r="I13" s="87"/>
      <c r="J13" s="88"/>
      <c r="K13" s="87"/>
      <c r="Q13" s="1003"/>
    </row>
    <row r="14" spans="1:17" s="62" customFormat="1" ht="15" customHeight="1">
      <c r="A14" s="60"/>
      <c r="B14" s="63" t="s">
        <v>780</v>
      </c>
      <c r="C14" s="63"/>
      <c r="D14" s="63"/>
      <c r="E14" s="64"/>
      <c r="F14" s="64"/>
      <c r="G14" s="64"/>
      <c r="H14" s="64"/>
      <c r="I14" s="64"/>
      <c r="J14" s="64"/>
      <c r="K14" s="64"/>
    </row>
    <row r="15" spans="1:17" s="62" customFormat="1" ht="15" customHeight="1">
      <c r="B15" s="63" t="s">
        <v>447</v>
      </c>
    </row>
    <row r="16" spans="1:17" ht="15" customHeight="1">
      <c r="B16" s="117" t="s">
        <v>448</v>
      </c>
    </row>
  </sheetData>
  <mergeCells count="9">
    <mergeCell ref="C4:D6"/>
    <mergeCell ref="M5:N6"/>
    <mergeCell ref="G6:G7"/>
    <mergeCell ref="I6:I7"/>
    <mergeCell ref="J6:J7"/>
    <mergeCell ref="E4:K4"/>
    <mergeCell ref="E5:F6"/>
    <mergeCell ref="I5:J5"/>
    <mergeCell ref="K5:L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R32"/>
  <sheetViews>
    <sheetView showZeros="0" topLeftCell="A7" zoomScaleNormal="100" zoomScaleSheetLayoutView="100" workbookViewId="0">
      <selection activeCell="B2" sqref="B2"/>
    </sheetView>
  </sheetViews>
  <sheetFormatPr defaultColWidth="9" defaultRowHeight="13.5"/>
  <cols>
    <col min="1" max="1" width="1.25" style="42" customWidth="1"/>
    <col min="2" max="2" width="6.625" style="106" customWidth="1"/>
    <col min="3" max="3" width="4.625" style="42" customWidth="1"/>
    <col min="4" max="4" width="8.625" style="42" customWidth="1"/>
    <col min="5" max="5" width="12.625" style="42" customWidth="1"/>
    <col min="6" max="6" width="8.625" style="42" customWidth="1"/>
    <col min="7" max="7" width="10.625" style="42" customWidth="1"/>
    <col min="8" max="8" width="8.625" style="42" customWidth="1"/>
    <col min="9" max="9" width="10.625" style="42" customWidth="1"/>
    <col min="10" max="10" width="8.625" style="42" customWidth="1"/>
    <col min="11" max="11" width="10.625" style="42" customWidth="1"/>
    <col min="12" max="12" width="8.625" style="42" customWidth="1"/>
    <col min="13" max="16384" width="9" style="42"/>
  </cols>
  <sheetData>
    <row r="1" spans="1:18" ht="14.1" customHeight="1">
      <c r="A1" s="40"/>
      <c r="B1" s="13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8" ht="20.100000000000001" customHeight="1">
      <c r="A2" s="40"/>
      <c r="B2" s="15" t="s">
        <v>990</v>
      </c>
      <c r="D2" s="15"/>
      <c r="E2" s="15"/>
      <c r="F2" s="15"/>
      <c r="G2" s="40"/>
      <c r="H2" s="40"/>
      <c r="I2" s="40"/>
      <c r="J2" s="40"/>
      <c r="K2" s="40"/>
      <c r="L2" s="40"/>
    </row>
    <row r="3" spans="1:18" s="78" customFormat="1" ht="20.100000000000001" customHeight="1">
      <c r="A3" s="77"/>
      <c r="B3" s="89"/>
      <c r="C3" s="90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P3" s="91" t="s">
        <v>396</v>
      </c>
    </row>
    <row r="4" spans="1:18" s="78" customFormat="1" ht="9.9499999999999993" customHeight="1">
      <c r="A4" s="77"/>
      <c r="B4" s="92"/>
      <c r="C4" s="92"/>
      <c r="D4" s="92"/>
      <c r="E4" s="1558" t="s">
        <v>199</v>
      </c>
      <c r="F4" s="1559"/>
      <c r="G4" s="1528"/>
      <c r="H4" s="1528"/>
      <c r="I4" s="1528"/>
      <c r="J4" s="1528"/>
      <c r="K4" s="1528"/>
      <c r="L4" s="1528"/>
      <c r="M4" s="1528"/>
      <c r="N4" s="1528"/>
      <c r="O4" s="1528"/>
      <c r="P4" s="1528"/>
    </row>
    <row r="5" spans="1:18" s="78" customFormat="1" ht="20.100000000000001" customHeight="1">
      <c r="A5" s="77"/>
      <c r="B5" s="93"/>
      <c r="C5" s="93"/>
      <c r="D5" s="93"/>
      <c r="E5" s="1560"/>
      <c r="F5" s="1561"/>
      <c r="G5" s="1554" t="s">
        <v>449</v>
      </c>
      <c r="H5" s="1512"/>
      <c r="I5" s="94"/>
      <c r="J5" s="94"/>
      <c r="K5" s="94"/>
      <c r="L5" s="95"/>
      <c r="M5" s="1512" t="s">
        <v>106</v>
      </c>
      <c r="N5" s="1513"/>
      <c r="O5" s="1511" t="s">
        <v>450</v>
      </c>
      <c r="P5" s="1512"/>
    </row>
    <row r="6" spans="1:18" s="78" customFormat="1" ht="20.100000000000001" customHeight="1">
      <c r="A6" s="77"/>
      <c r="B6" s="93"/>
      <c r="C6" s="93"/>
      <c r="D6" s="93"/>
      <c r="E6" s="1560"/>
      <c r="F6" s="1561"/>
      <c r="G6" s="1555"/>
      <c r="H6" s="1547"/>
      <c r="I6" s="1562" t="s">
        <v>442</v>
      </c>
      <c r="J6" s="96"/>
      <c r="K6" s="1550" t="s">
        <v>451</v>
      </c>
      <c r="L6" s="1550" t="s">
        <v>452</v>
      </c>
      <c r="M6" s="1547"/>
      <c r="N6" s="1556"/>
      <c r="O6" s="1546"/>
      <c r="P6" s="1547"/>
    </row>
    <row r="7" spans="1:18" s="78" customFormat="1" ht="20.100000000000001" customHeight="1">
      <c r="A7" s="77"/>
      <c r="B7" s="97"/>
      <c r="C7" s="97"/>
      <c r="D7" s="97"/>
      <c r="E7" s="353"/>
      <c r="F7" s="354" t="s">
        <v>2</v>
      </c>
      <c r="G7" s="98"/>
      <c r="H7" s="99" t="s">
        <v>453</v>
      </c>
      <c r="I7" s="1563"/>
      <c r="J7" s="100" t="s">
        <v>445</v>
      </c>
      <c r="K7" s="1551"/>
      <c r="L7" s="1551"/>
      <c r="M7" s="101"/>
      <c r="N7" s="99" t="s">
        <v>2</v>
      </c>
      <c r="O7" s="101"/>
      <c r="P7" s="102" t="s">
        <v>453</v>
      </c>
    </row>
    <row r="8" spans="1:18" s="21" customFormat="1" ht="20.100000000000001" customHeight="1">
      <c r="A8" s="18"/>
      <c r="B8" s="1451" t="s">
        <v>330</v>
      </c>
      <c r="C8" s="1451"/>
      <c r="D8" s="1452"/>
      <c r="E8" s="645">
        <v>37936</v>
      </c>
      <c r="F8" s="856">
        <v>99.999999999999986</v>
      </c>
      <c r="G8" s="475">
        <v>24952</v>
      </c>
      <c r="H8" s="756">
        <v>65.773935048502736</v>
      </c>
      <c r="I8" s="471">
        <v>7196</v>
      </c>
      <c r="J8" s="472">
        <v>6418</v>
      </c>
      <c r="K8" s="469">
        <v>16035</v>
      </c>
      <c r="L8" s="472">
        <v>1721</v>
      </c>
      <c r="M8" s="987">
        <v>949</v>
      </c>
      <c r="N8" s="993">
        <v>2.5015816111345424</v>
      </c>
      <c r="O8" s="987">
        <v>12035</v>
      </c>
      <c r="P8" s="993">
        <v>31.724483340362713</v>
      </c>
      <c r="R8" s="558"/>
    </row>
    <row r="9" spans="1:18" s="21" customFormat="1" ht="20.100000000000001" customHeight="1">
      <c r="A9" s="18"/>
      <c r="B9" s="1532" t="s">
        <v>455</v>
      </c>
      <c r="C9" s="1456" t="s">
        <v>11</v>
      </c>
      <c r="D9" s="1457"/>
      <c r="E9" s="522">
        <v>24733</v>
      </c>
      <c r="F9" s="539">
        <v>100</v>
      </c>
      <c r="G9" s="491">
        <v>18110</v>
      </c>
      <c r="H9" s="730">
        <v>73.222011078316413</v>
      </c>
      <c r="I9" s="487">
        <v>5901</v>
      </c>
      <c r="J9" s="488">
        <v>5419</v>
      </c>
      <c r="K9" s="485">
        <v>11060</v>
      </c>
      <c r="L9" s="488">
        <v>1149</v>
      </c>
      <c r="M9" s="881">
        <v>552</v>
      </c>
      <c r="N9" s="994">
        <v>2.2318360085715439</v>
      </c>
      <c r="O9" s="916">
        <v>6071</v>
      </c>
      <c r="P9" s="998">
        <v>24.546152913112039</v>
      </c>
      <c r="R9" s="558"/>
    </row>
    <row r="10" spans="1:18" s="21" customFormat="1" ht="20.100000000000001" customHeight="1">
      <c r="A10" s="18"/>
      <c r="B10" s="1533"/>
      <c r="C10" s="1530" t="s">
        <v>12</v>
      </c>
      <c r="D10" s="1531"/>
      <c r="E10" s="523">
        <v>13203</v>
      </c>
      <c r="F10" s="982">
        <v>100</v>
      </c>
      <c r="G10" s="499">
        <v>6842</v>
      </c>
      <c r="H10" s="867">
        <v>51.821555707036282</v>
      </c>
      <c r="I10" s="495">
        <v>1295</v>
      </c>
      <c r="J10" s="496">
        <v>999</v>
      </c>
      <c r="K10" s="493">
        <v>4975</v>
      </c>
      <c r="L10" s="496">
        <v>572</v>
      </c>
      <c r="M10" s="881">
        <v>397</v>
      </c>
      <c r="N10" s="994">
        <v>3.0068923729455426</v>
      </c>
      <c r="O10" s="916">
        <v>5964</v>
      </c>
      <c r="P10" s="998">
        <v>45.171551920018175</v>
      </c>
      <c r="R10" s="558"/>
    </row>
    <row r="11" spans="1:18" s="21" customFormat="1" ht="20.100000000000001" customHeight="1">
      <c r="A11" s="18"/>
      <c r="B11" s="1453" t="s">
        <v>226</v>
      </c>
      <c r="C11" s="1456" t="s">
        <v>14</v>
      </c>
      <c r="D11" s="1457"/>
      <c r="E11" s="522">
        <v>86</v>
      </c>
      <c r="F11" s="539">
        <v>100</v>
      </c>
      <c r="G11" s="491">
        <v>7</v>
      </c>
      <c r="H11" s="730">
        <v>8.1395348837209305</v>
      </c>
      <c r="I11" s="487">
        <v>7</v>
      </c>
      <c r="J11" s="488">
        <v>0</v>
      </c>
      <c r="K11" s="485">
        <v>0</v>
      </c>
      <c r="L11" s="488">
        <v>0</v>
      </c>
      <c r="M11" s="884" t="s">
        <v>931</v>
      </c>
      <c r="N11" s="924" t="s">
        <v>931</v>
      </c>
      <c r="O11" s="912">
        <v>79</v>
      </c>
      <c r="P11" s="999">
        <v>91.860465116279073</v>
      </c>
      <c r="R11" s="558"/>
    </row>
    <row r="12" spans="1:18" s="21" customFormat="1" ht="20.100000000000001" customHeight="1">
      <c r="A12" s="18"/>
      <c r="B12" s="1454"/>
      <c r="C12" s="1458" t="s">
        <v>39</v>
      </c>
      <c r="D12" s="1459"/>
      <c r="E12" s="524">
        <v>1983</v>
      </c>
      <c r="F12" s="537">
        <v>100</v>
      </c>
      <c r="G12" s="507">
        <v>790</v>
      </c>
      <c r="H12" s="732">
        <v>39.838628340897628</v>
      </c>
      <c r="I12" s="503">
        <v>282</v>
      </c>
      <c r="J12" s="504">
        <v>141</v>
      </c>
      <c r="K12" s="501">
        <v>474</v>
      </c>
      <c r="L12" s="504">
        <v>34</v>
      </c>
      <c r="M12" s="881">
        <v>106</v>
      </c>
      <c r="N12" s="994">
        <v>5.3454362077660109</v>
      </c>
      <c r="O12" s="916">
        <v>1087</v>
      </c>
      <c r="P12" s="998">
        <v>54.815935451336358</v>
      </c>
      <c r="R12" s="558"/>
    </row>
    <row r="13" spans="1:18" s="21" customFormat="1" ht="20.100000000000001" customHeight="1">
      <c r="A13" s="18"/>
      <c r="B13" s="1454"/>
      <c r="C13" s="1458" t="s">
        <v>16</v>
      </c>
      <c r="D13" s="1459"/>
      <c r="E13" s="524">
        <v>4317</v>
      </c>
      <c r="F13" s="537">
        <v>100</v>
      </c>
      <c r="G13" s="507">
        <v>2970</v>
      </c>
      <c r="H13" s="732">
        <v>68.797776233495483</v>
      </c>
      <c r="I13" s="503">
        <v>486</v>
      </c>
      <c r="J13" s="504">
        <v>366</v>
      </c>
      <c r="K13" s="501">
        <v>2302</v>
      </c>
      <c r="L13" s="504">
        <v>182</v>
      </c>
      <c r="M13" s="881">
        <v>127</v>
      </c>
      <c r="N13" s="994">
        <v>2.9418577716006484</v>
      </c>
      <c r="O13" s="916">
        <v>1220</v>
      </c>
      <c r="P13" s="998">
        <v>28.260365994903868</v>
      </c>
      <c r="R13" s="558"/>
    </row>
    <row r="14" spans="1:18" s="21" customFormat="1" ht="20.100000000000001" customHeight="1">
      <c r="A14" s="18"/>
      <c r="B14" s="1454"/>
      <c r="C14" s="1458" t="s">
        <v>17</v>
      </c>
      <c r="D14" s="1459"/>
      <c r="E14" s="524">
        <v>7364</v>
      </c>
      <c r="F14" s="537">
        <v>100</v>
      </c>
      <c r="G14" s="507">
        <v>5637</v>
      </c>
      <c r="H14" s="732">
        <v>76.54807170016295</v>
      </c>
      <c r="I14" s="503">
        <v>570</v>
      </c>
      <c r="J14" s="504">
        <v>458</v>
      </c>
      <c r="K14" s="501">
        <v>4625</v>
      </c>
      <c r="L14" s="504">
        <v>442</v>
      </c>
      <c r="M14" s="881">
        <v>167</v>
      </c>
      <c r="N14" s="994">
        <v>2.2677892449755568</v>
      </c>
      <c r="O14" s="916">
        <v>1560</v>
      </c>
      <c r="P14" s="998">
        <v>21.18413905486149</v>
      </c>
      <c r="R14" s="558"/>
    </row>
    <row r="15" spans="1:18" s="21" customFormat="1" ht="20.100000000000001" customHeight="1">
      <c r="A15" s="18"/>
      <c r="B15" s="1454"/>
      <c r="C15" s="1458" t="s">
        <v>18</v>
      </c>
      <c r="D15" s="1459"/>
      <c r="E15" s="524">
        <v>9238</v>
      </c>
      <c r="F15" s="537">
        <v>100</v>
      </c>
      <c r="G15" s="507">
        <v>6664</v>
      </c>
      <c r="H15" s="732">
        <v>72.136826152846936</v>
      </c>
      <c r="I15" s="503">
        <v>1339</v>
      </c>
      <c r="J15" s="504">
        <v>1166</v>
      </c>
      <c r="K15" s="501">
        <v>4842</v>
      </c>
      <c r="L15" s="504">
        <v>483</v>
      </c>
      <c r="M15" s="881">
        <v>254</v>
      </c>
      <c r="N15" s="994">
        <v>2.7495128815760985</v>
      </c>
      <c r="O15" s="916">
        <v>2320</v>
      </c>
      <c r="P15" s="998">
        <v>25.113660965576969</v>
      </c>
      <c r="R15" s="558"/>
    </row>
    <row r="16" spans="1:18" s="21" customFormat="1" ht="20.100000000000001" customHeight="1">
      <c r="A16" s="18"/>
      <c r="B16" s="1454"/>
      <c r="C16" s="1458" t="s">
        <v>92</v>
      </c>
      <c r="D16" s="1459"/>
      <c r="E16" s="524">
        <v>4396</v>
      </c>
      <c r="F16" s="537">
        <v>100</v>
      </c>
      <c r="G16" s="507">
        <v>2824</v>
      </c>
      <c r="H16" s="732">
        <v>64.240218380345766</v>
      </c>
      <c r="I16" s="503">
        <v>1168</v>
      </c>
      <c r="J16" s="504">
        <v>1079</v>
      </c>
      <c r="K16" s="501">
        <v>1496</v>
      </c>
      <c r="L16" s="504">
        <v>160</v>
      </c>
      <c r="M16" s="887">
        <v>123</v>
      </c>
      <c r="N16" s="995">
        <v>2.7979981801637854</v>
      </c>
      <c r="O16" s="988">
        <v>1449</v>
      </c>
      <c r="P16" s="1000">
        <v>32.961783439490446</v>
      </c>
      <c r="R16" s="558"/>
    </row>
    <row r="17" spans="1:18" s="21" customFormat="1" ht="20.100000000000001" customHeight="1">
      <c r="A17" s="18"/>
      <c r="B17" s="1455"/>
      <c r="C17" s="1460" t="s">
        <v>40</v>
      </c>
      <c r="D17" s="1461"/>
      <c r="E17" s="865">
        <v>10552</v>
      </c>
      <c r="F17" s="981">
        <v>100</v>
      </c>
      <c r="G17" s="760">
        <v>6060</v>
      </c>
      <c r="H17" s="868">
        <v>57.429871114480669</v>
      </c>
      <c r="I17" s="866">
        <v>3344</v>
      </c>
      <c r="J17" s="977">
        <v>3208</v>
      </c>
      <c r="K17" s="761">
        <v>2296</v>
      </c>
      <c r="L17" s="977">
        <v>420</v>
      </c>
      <c r="M17" s="989">
        <v>172</v>
      </c>
      <c r="N17" s="996">
        <v>1.6300227445034117</v>
      </c>
      <c r="O17" s="990">
        <v>4320</v>
      </c>
      <c r="P17" s="1001">
        <v>40.940106141015917</v>
      </c>
      <c r="R17" s="558"/>
    </row>
    <row r="18" spans="1:18" s="21" customFormat="1" ht="9.9499999999999993" customHeight="1">
      <c r="A18" s="18"/>
      <c r="B18" s="19"/>
      <c r="C18" s="31"/>
      <c r="D18" s="31"/>
      <c r="E18" s="510"/>
      <c r="F18" s="755"/>
      <c r="G18" s="510"/>
      <c r="H18" s="755"/>
      <c r="I18" s="510"/>
      <c r="J18" s="510"/>
      <c r="K18" s="510"/>
      <c r="L18" s="510"/>
      <c r="M18" s="991"/>
      <c r="N18" s="997"/>
      <c r="O18" s="991"/>
      <c r="P18" s="997"/>
      <c r="R18" s="558"/>
    </row>
    <row r="19" spans="1:18" s="21" customFormat="1" ht="20.100000000000001" customHeight="1">
      <c r="A19" s="18"/>
      <c r="B19" s="1451" t="s">
        <v>25</v>
      </c>
      <c r="C19" s="1451"/>
      <c r="D19" s="1452"/>
      <c r="E19" s="645">
        <v>10552</v>
      </c>
      <c r="F19" s="856">
        <v>100</v>
      </c>
      <c r="G19" s="475">
        <v>6060</v>
      </c>
      <c r="H19" s="763">
        <v>57.429871114480669</v>
      </c>
      <c r="I19" s="471">
        <v>3344</v>
      </c>
      <c r="J19" s="471">
        <v>3208</v>
      </c>
      <c r="K19" s="471">
        <v>2296</v>
      </c>
      <c r="L19" s="470">
        <v>420</v>
      </c>
      <c r="M19" s="910">
        <v>172</v>
      </c>
      <c r="N19" s="994">
        <v>1.6300227445034117</v>
      </c>
      <c r="O19" s="916">
        <v>4320</v>
      </c>
      <c r="P19" s="998">
        <v>40.940106141015917</v>
      </c>
      <c r="R19" s="558"/>
    </row>
    <row r="20" spans="1:18" s="21" customFormat="1" ht="20.100000000000001" customHeight="1">
      <c r="A20" s="18"/>
      <c r="B20" s="1532" t="s">
        <v>455</v>
      </c>
      <c r="C20" s="1462" t="s">
        <v>11</v>
      </c>
      <c r="D20" s="1457"/>
      <c r="E20" s="522">
        <v>6058</v>
      </c>
      <c r="F20" s="539">
        <v>100</v>
      </c>
      <c r="G20" s="491">
        <v>4594</v>
      </c>
      <c r="H20" s="764">
        <v>75.833608451634205</v>
      </c>
      <c r="I20" s="487">
        <v>2981</v>
      </c>
      <c r="J20" s="487">
        <v>2893</v>
      </c>
      <c r="K20" s="487">
        <v>1399</v>
      </c>
      <c r="L20" s="486">
        <v>214</v>
      </c>
      <c r="M20" s="884">
        <v>79</v>
      </c>
      <c r="N20" s="924">
        <v>1.304060746120832</v>
      </c>
      <c r="O20" s="912">
        <v>1385</v>
      </c>
      <c r="P20" s="999">
        <v>22.862330802244966</v>
      </c>
      <c r="R20" s="558"/>
    </row>
    <row r="21" spans="1:18" s="21" customFormat="1" ht="20.100000000000001" customHeight="1">
      <c r="A21" s="18"/>
      <c r="B21" s="1533"/>
      <c r="C21" s="1557" t="s">
        <v>12</v>
      </c>
      <c r="D21" s="1531"/>
      <c r="E21" s="523">
        <v>4494</v>
      </c>
      <c r="F21" s="982">
        <v>100</v>
      </c>
      <c r="G21" s="499">
        <v>1466</v>
      </c>
      <c r="H21" s="992">
        <v>32.621272808188692</v>
      </c>
      <c r="I21" s="495">
        <v>363</v>
      </c>
      <c r="J21" s="495">
        <v>315</v>
      </c>
      <c r="K21" s="495">
        <v>897</v>
      </c>
      <c r="L21" s="494">
        <v>206</v>
      </c>
      <c r="M21" s="887">
        <v>93</v>
      </c>
      <c r="N21" s="995">
        <v>2.0694259012016021</v>
      </c>
      <c r="O21" s="988">
        <v>2935</v>
      </c>
      <c r="P21" s="1000">
        <v>65.309301290609696</v>
      </c>
      <c r="R21" s="558"/>
    </row>
    <row r="22" spans="1:18" s="21" customFormat="1" ht="20.100000000000001" customHeight="1">
      <c r="A22" s="18"/>
      <c r="B22" s="1453" t="s">
        <v>226</v>
      </c>
      <c r="C22" s="1462" t="s">
        <v>7</v>
      </c>
      <c r="D22" s="1457"/>
      <c r="E22" s="522">
        <v>3070</v>
      </c>
      <c r="F22" s="539">
        <v>100</v>
      </c>
      <c r="G22" s="491">
        <v>1874</v>
      </c>
      <c r="H22" s="764">
        <v>61.042345276872965</v>
      </c>
      <c r="I22" s="487">
        <v>1002</v>
      </c>
      <c r="J22" s="487">
        <v>939</v>
      </c>
      <c r="K22" s="487">
        <v>759</v>
      </c>
      <c r="L22" s="486">
        <v>113</v>
      </c>
      <c r="M22" s="881">
        <v>46</v>
      </c>
      <c r="N22" s="994">
        <v>1.498371335504886</v>
      </c>
      <c r="O22" s="916">
        <v>1150</v>
      </c>
      <c r="P22" s="998">
        <v>37.45928338762215</v>
      </c>
      <c r="R22" s="558"/>
    </row>
    <row r="23" spans="1:18" s="21" customFormat="1" ht="20.100000000000001" customHeight="1">
      <c r="A23" s="18"/>
      <c r="B23" s="1454"/>
      <c r="C23" s="1463" t="s">
        <v>167</v>
      </c>
      <c r="D23" s="1459"/>
      <c r="E23" s="524">
        <v>2627</v>
      </c>
      <c r="F23" s="537">
        <v>100</v>
      </c>
      <c r="G23" s="507">
        <v>1558</v>
      </c>
      <c r="H23" s="765">
        <v>59.307194518462126</v>
      </c>
      <c r="I23" s="503">
        <v>921</v>
      </c>
      <c r="J23" s="503">
        <v>889</v>
      </c>
      <c r="K23" s="503">
        <v>535</v>
      </c>
      <c r="L23" s="502">
        <v>102</v>
      </c>
      <c r="M23" s="881">
        <v>50</v>
      </c>
      <c r="N23" s="994">
        <v>1.9033117624666922</v>
      </c>
      <c r="O23" s="916">
        <v>1019</v>
      </c>
      <c r="P23" s="998">
        <v>38.789493719071181</v>
      </c>
      <c r="R23" s="558"/>
    </row>
    <row r="24" spans="1:18" s="21" customFormat="1" ht="20.100000000000001" customHeight="1">
      <c r="A24" s="18"/>
      <c r="B24" s="1454"/>
      <c r="C24" s="1463" t="s">
        <v>9</v>
      </c>
      <c r="D24" s="1459"/>
      <c r="E24" s="524">
        <v>2389</v>
      </c>
      <c r="F24" s="537">
        <v>100</v>
      </c>
      <c r="G24" s="507">
        <v>1343</v>
      </c>
      <c r="H24" s="765">
        <v>56.215989953955628</v>
      </c>
      <c r="I24" s="503">
        <v>770</v>
      </c>
      <c r="J24" s="503">
        <v>745</v>
      </c>
      <c r="K24" s="503">
        <v>488</v>
      </c>
      <c r="L24" s="502">
        <v>85</v>
      </c>
      <c r="M24" s="881">
        <v>26</v>
      </c>
      <c r="N24" s="994">
        <v>1.088321473419841</v>
      </c>
      <c r="O24" s="916">
        <v>1020</v>
      </c>
      <c r="P24" s="998">
        <v>42.695688572624526</v>
      </c>
      <c r="R24" s="558"/>
    </row>
    <row r="25" spans="1:18" s="21" customFormat="1" ht="20.100000000000001" customHeight="1">
      <c r="A25" s="18"/>
      <c r="B25" s="1455"/>
      <c r="C25" s="1464" t="s">
        <v>10</v>
      </c>
      <c r="D25" s="1465"/>
      <c r="E25" s="525">
        <v>2466</v>
      </c>
      <c r="F25" s="541">
        <v>100</v>
      </c>
      <c r="G25" s="515">
        <v>1285</v>
      </c>
      <c r="H25" s="766">
        <v>52.108678021086789</v>
      </c>
      <c r="I25" s="511">
        <v>651</v>
      </c>
      <c r="J25" s="511">
        <v>635</v>
      </c>
      <c r="K25" s="511">
        <v>514</v>
      </c>
      <c r="L25" s="510">
        <v>120</v>
      </c>
      <c r="M25" s="890">
        <v>50</v>
      </c>
      <c r="N25" s="925">
        <v>2.0275750202757501</v>
      </c>
      <c r="O25" s="914">
        <v>1131</v>
      </c>
      <c r="P25" s="1002">
        <v>45.863746958637471</v>
      </c>
      <c r="R25" s="558"/>
    </row>
    <row r="26" spans="1:18" s="21" customFormat="1" ht="15" customHeight="1">
      <c r="A26" s="18"/>
      <c r="B26" s="35" t="s">
        <v>618</v>
      </c>
      <c r="C26" s="35"/>
      <c r="D26" s="36"/>
      <c r="E26" s="36"/>
      <c r="F26" s="36"/>
      <c r="G26" s="36"/>
      <c r="H26" s="36"/>
      <c r="I26" s="37"/>
      <c r="J26" s="37"/>
      <c r="K26" s="36"/>
      <c r="L26" s="37"/>
      <c r="M26" s="37"/>
      <c r="O26" s="37"/>
      <c r="P26" s="37"/>
      <c r="R26" s="18"/>
    </row>
    <row r="27" spans="1:18" s="21" customFormat="1" ht="15" customHeight="1">
      <c r="A27" s="18"/>
      <c r="B27" s="35" t="s">
        <v>680</v>
      </c>
      <c r="C27" s="35"/>
      <c r="D27" s="35"/>
      <c r="E27" s="38"/>
      <c r="F27" s="38"/>
      <c r="G27" s="38"/>
      <c r="H27" s="38"/>
      <c r="I27" s="38"/>
      <c r="J27" s="38"/>
      <c r="K27" s="38"/>
      <c r="L27" s="38"/>
    </row>
    <row r="28" spans="1:18" s="21" customFormat="1" ht="15" customHeight="1">
      <c r="B28" s="104" t="s">
        <v>198</v>
      </c>
    </row>
    <row r="29" spans="1:18" s="21" customFormat="1" ht="16.5">
      <c r="B29" s="105"/>
      <c r="E29" s="558"/>
      <c r="F29" s="558"/>
      <c r="G29" s="558"/>
      <c r="H29" s="558"/>
      <c r="I29" s="558"/>
      <c r="J29" s="558"/>
      <c r="K29" s="558"/>
      <c r="L29" s="558"/>
      <c r="M29" s="558"/>
      <c r="N29" s="558"/>
      <c r="O29" s="558"/>
      <c r="P29" s="558"/>
    </row>
    <row r="30" spans="1:18">
      <c r="E30" s="1004"/>
      <c r="F30" s="1004"/>
      <c r="G30" s="1004"/>
      <c r="H30" s="1004"/>
      <c r="I30" s="1004"/>
      <c r="J30" s="1004"/>
      <c r="K30" s="1004"/>
      <c r="L30" s="1004"/>
      <c r="M30" s="1004"/>
      <c r="N30" s="1004"/>
      <c r="O30" s="1004"/>
      <c r="P30" s="1004"/>
    </row>
    <row r="31" spans="1:18">
      <c r="E31" s="1004"/>
      <c r="F31" s="1004"/>
      <c r="G31" s="1004"/>
      <c r="H31" s="1004"/>
      <c r="I31" s="1004"/>
      <c r="J31" s="1004"/>
      <c r="K31" s="1004"/>
      <c r="L31" s="1004"/>
      <c r="M31" s="1004"/>
      <c r="N31" s="1004"/>
      <c r="O31" s="1004"/>
      <c r="P31" s="1004"/>
    </row>
    <row r="32" spans="1:18">
      <c r="E32" s="1004"/>
      <c r="F32" s="1004"/>
      <c r="G32" s="1004"/>
      <c r="H32" s="1004"/>
      <c r="I32" s="1004"/>
      <c r="J32" s="1004"/>
      <c r="K32" s="1004"/>
      <c r="L32" s="1004"/>
      <c r="M32" s="1004"/>
      <c r="N32" s="1004"/>
      <c r="O32" s="1004"/>
      <c r="P32" s="1004"/>
    </row>
  </sheetData>
  <mergeCells count="29">
    <mergeCell ref="E4:F6"/>
    <mergeCell ref="G4:P4"/>
    <mergeCell ref="G5:H6"/>
    <mergeCell ref="M5:N6"/>
    <mergeCell ref="O5:P6"/>
    <mergeCell ref="I6:I7"/>
    <mergeCell ref="K6:K7"/>
    <mergeCell ref="L6:L7"/>
    <mergeCell ref="B8:D8"/>
    <mergeCell ref="B9:B10"/>
    <mergeCell ref="C9:D9"/>
    <mergeCell ref="C10:D10"/>
    <mergeCell ref="B19:D19"/>
    <mergeCell ref="B20:B21"/>
    <mergeCell ref="C20:D20"/>
    <mergeCell ref="C21:D21"/>
    <mergeCell ref="B11:B17"/>
    <mergeCell ref="C11:D11"/>
    <mergeCell ref="C12:D12"/>
    <mergeCell ref="C13:D13"/>
    <mergeCell ref="C14:D14"/>
    <mergeCell ref="C15:D15"/>
    <mergeCell ref="C16:D16"/>
    <mergeCell ref="C17:D17"/>
    <mergeCell ref="B22:B25"/>
    <mergeCell ref="C22:D22"/>
    <mergeCell ref="C23:D23"/>
    <mergeCell ref="C24:D24"/>
    <mergeCell ref="C25:D2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T25"/>
  <sheetViews>
    <sheetView showZeros="0" zoomScaleNormal="100" zoomScaleSheetLayoutView="100" workbookViewId="0">
      <selection activeCell="P8" sqref="P8"/>
    </sheetView>
  </sheetViews>
  <sheetFormatPr defaultColWidth="9" defaultRowHeight="13.5"/>
  <cols>
    <col min="1" max="1" width="1.25" style="14" customWidth="1"/>
    <col min="2" max="2" width="6.625" style="39" customWidth="1"/>
    <col min="3" max="3" width="12.625" style="14" customWidth="1"/>
    <col min="4" max="6" width="10.625" style="14" customWidth="1"/>
    <col min="7" max="7" width="7.625" style="14" customWidth="1"/>
    <col min="8" max="8" width="10.625" style="14" customWidth="1"/>
    <col min="9" max="9" width="7.625" style="14" customWidth="1"/>
    <col min="10" max="10" width="10.625" style="14" customWidth="1"/>
    <col min="11" max="11" width="7.625" style="14" customWidth="1"/>
    <col min="12" max="12" width="10.625" style="14" customWidth="1"/>
    <col min="13" max="13" width="7.625" style="14" customWidth="1"/>
    <col min="14" max="14" width="10.625" style="14" customWidth="1"/>
    <col min="15" max="15" width="7.625" style="14" customWidth="1"/>
    <col min="16" max="16" width="10.625" style="14" customWidth="1"/>
    <col min="17" max="17" width="7.625" style="14" customWidth="1"/>
    <col min="18" max="16384" width="9" style="14"/>
  </cols>
  <sheetData>
    <row r="1" spans="1:18" ht="14.1" customHeight="1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ht="20.100000000000001" customHeight="1">
      <c r="A2" s="12"/>
      <c r="B2" s="16" t="s">
        <v>262</v>
      </c>
      <c r="D2" s="16"/>
      <c r="E2" s="16"/>
      <c r="F2" s="17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8" s="21" customFormat="1" ht="20.100000000000001" customHeight="1">
      <c r="A3" s="18"/>
      <c r="B3" s="19"/>
      <c r="C3" s="7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P3" s="18"/>
      <c r="Q3" s="20" t="s">
        <v>30</v>
      </c>
    </row>
    <row r="4" spans="1:18" s="21" customFormat="1" ht="9.9499999999999993" customHeight="1">
      <c r="A4" s="18"/>
      <c r="B4" s="1441"/>
      <c r="C4" s="1441"/>
      <c r="D4" s="1542" t="s">
        <v>199</v>
      </c>
      <c r="E4" s="1543"/>
      <c r="F4" s="1432"/>
      <c r="G4" s="1432"/>
      <c r="H4" s="1432"/>
      <c r="I4" s="1432"/>
      <c r="J4" s="1432"/>
      <c r="K4" s="1432"/>
      <c r="L4" s="1432"/>
      <c r="M4" s="1432"/>
      <c r="N4" s="1432"/>
      <c r="O4" s="1432"/>
      <c r="P4" s="1432"/>
      <c r="Q4" s="1432"/>
    </row>
    <row r="5" spans="1:18" s="21" customFormat="1" ht="20.100000000000001" customHeight="1">
      <c r="A5" s="18"/>
      <c r="B5" s="1442"/>
      <c r="C5" s="1442"/>
      <c r="D5" s="1544"/>
      <c r="E5" s="1545"/>
      <c r="F5" s="1433" t="s">
        <v>31</v>
      </c>
      <c r="G5" s="1434"/>
      <c r="H5" s="1437" t="s">
        <v>32</v>
      </c>
      <c r="I5" s="1434"/>
      <c r="J5" s="1437" t="s">
        <v>33</v>
      </c>
      <c r="K5" s="1434"/>
      <c r="L5" s="1437" t="s">
        <v>34</v>
      </c>
      <c r="M5" s="1434"/>
      <c r="N5" s="1437" t="s">
        <v>149</v>
      </c>
      <c r="O5" s="1434"/>
      <c r="P5" s="1437" t="s">
        <v>184</v>
      </c>
      <c r="Q5" s="1441"/>
    </row>
    <row r="6" spans="1:18" s="21" customFormat="1" ht="20.100000000000001" customHeight="1">
      <c r="A6" s="18"/>
      <c r="B6" s="1449"/>
      <c r="C6" s="1449"/>
      <c r="D6" s="349"/>
      <c r="E6" s="355" t="s">
        <v>2</v>
      </c>
      <c r="F6" s="44"/>
      <c r="G6" s="45" t="s">
        <v>2</v>
      </c>
      <c r="H6" s="46"/>
      <c r="I6" s="47" t="s">
        <v>2</v>
      </c>
      <c r="J6" s="81"/>
      <c r="K6" s="27" t="s">
        <v>2</v>
      </c>
      <c r="L6" s="46"/>
      <c r="M6" s="47" t="s">
        <v>2</v>
      </c>
      <c r="N6" s="53"/>
      <c r="O6" s="45" t="s">
        <v>2</v>
      </c>
      <c r="P6" s="46"/>
      <c r="Q6" s="45" t="s">
        <v>2</v>
      </c>
    </row>
    <row r="7" spans="1:18" s="21" customFormat="1" ht="20.100000000000001" customHeight="1">
      <c r="A7" s="18"/>
      <c r="B7" s="1451" t="s">
        <v>330</v>
      </c>
      <c r="C7" s="1451"/>
      <c r="D7" s="645">
        <v>37936</v>
      </c>
      <c r="E7" s="526">
        <f>G7+I7+K7+M7+O7+Q7</f>
        <v>100</v>
      </c>
      <c r="F7" s="475">
        <v>9097</v>
      </c>
      <c r="G7" s="526">
        <f>F7/$D7*100</f>
        <v>23.97986081822016</v>
      </c>
      <c r="H7" s="469">
        <v>19858</v>
      </c>
      <c r="I7" s="526">
        <f>H7/$D7*100</f>
        <v>52.346056516237873</v>
      </c>
      <c r="J7" s="469">
        <v>1970</v>
      </c>
      <c r="K7" s="526">
        <f>J7/$D7*100</f>
        <v>5.1929565584141715</v>
      </c>
      <c r="L7" s="469">
        <v>5326</v>
      </c>
      <c r="M7" s="526">
        <f>L7/$D7*100</f>
        <v>14.039434837621256</v>
      </c>
      <c r="N7" s="469">
        <v>433</v>
      </c>
      <c r="O7" s="526">
        <f>N7/$D7*100</f>
        <v>1.1413960354280894</v>
      </c>
      <c r="P7" s="469">
        <v>1252</v>
      </c>
      <c r="Q7" s="526">
        <f>P7/$D7*100</f>
        <v>3.3002952340784479</v>
      </c>
    </row>
    <row r="8" spans="1:18" s="21" customFormat="1" ht="20.100000000000001" customHeight="1">
      <c r="A8" s="18"/>
      <c r="B8" s="1451" t="s">
        <v>35</v>
      </c>
      <c r="C8" s="1451"/>
      <c r="D8" s="475">
        <v>10552</v>
      </c>
      <c r="E8" s="763">
        <f t="shared" ref="E8:E21" si="0">G8+I8+K8+M8+O8+Q8</f>
        <v>100</v>
      </c>
      <c r="F8" s="475">
        <v>3151</v>
      </c>
      <c r="G8" s="759">
        <f t="shared" ref="G8:G22" si="1">F8/$D8*100</f>
        <v>29.86163760424564</v>
      </c>
      <c r="H8" s="469">
        <v>4762</v>
      </c>
      <c r="I8" s="763">
        <f t="shared" ref="I8:K22" si="2">H8/$D8*100</f>
        <v>45.128885519332826</v>
      </c>
      <c r="J8" s="471">
        <v>766</v>
      </c>
      <c r="K8" s="763">
        <f t="shared" ref="K8:K21" si="3">J8/$D8*100</f>
        <v>7.2592873388931016</v>
      </c>
      <c r="L8" s="471">
        <v>1442</v>
      </c>
      <c r="M8" s="759">
        <f t="shared" ref="M8:O22" si="4">L8/$D8*100</f>
        <v>13.66565579984837</v>
      </c>
      <c r="N8" s="469">
        <v>142</v>
      </c>
      <c r="O8" s="763">
        <f t="shared" ref="O8:O21" si="5">N8/$D8*100</f>
        <v>1.3457164518574678</v>
      </c>
      <c r="P8" s="471">
        <v>289</v>
      </c>
      <c r="Q8" s="759">
        <f t="shared" ref="Q8:Q22" si="6">P8/$D8*100</f>
        <v>2.7388172858225932</v>
      </c>
      <c r="R8" s="18"/>
    </row>
    <row r="9" spans="1:18" s="21" customFormat="1" ht="20.100000000000001" customHeight="1">
      <c r="A9" s="18"/>
      <c r="B9" s="1532" t="s">
        <v>455</v>
      </c>
      <c r="C9" s="82" t="s">
        <v>11</v>
      </c>
      <c r="D9" s="491">
        <v>6058</v>
      </c>
      <c r="E9" s="764">
        <f t="shared" si="0"/>
        <v>100</v>
      </c>
      <c r="F9" s="491">
        <v>1904</v>
      </c>
      <c r="G9" s="753">
        <f t="shared" si="1"/>
        <v>31.429514691317266</v>
      </c>
      <c r="H9" s="485">
        <v>2665</v>
      </c>
      <c r="I9" s="764">
        <f t="shared" si="2"/>
        <v>43.991416309012877</v>
      </c>
      <c r="J9" s="487">
        <v>413</v>
      </c>
      <c r="K9" s="753">
        <f t="shared" si="3"/>
        <v>6.817431495543083</v>
      </c>
      <c r="L9" s="485">
        <v>794</v>
      </c>
      <c r="M9" s="753">
        <f t="shared" si="4"/>
        <v>13.10663585341697</v>
      </c>
      <c r="N9" s="485">
        <v>96</v>
      </c>
      <c r="O9" s="730">
        <f t="shared" si="5"/>
        <v>1.5846814130075932</v>
      </c>
      <c r="P9" s="487">
        <v>186</v>
      </c>
      <c r="Q9" s="753">
        <f t="shared" si="6"/>
        <v>3.0703202377022123</v>
      </c>
      <c r="R9" s="18"/>
    </row>
    <row r="10" spans="1:18" s="21" customFormat="1" ht="20.100000000000001" customHeight="1">
      <c r="A10" s="18"/>
      <c r="B10" s="1533"/>
      <c r="C10" s="83" t="s">
        <v>12</v>
      </c>
      <c r="D10" s="499">
        <v>4494</v>
      </c>
      <c r="E10" s="992">
        <f t="shared" si="0"/>
        <v>100</v>
      </c>
      <c r="F10" s="499">
        <v>1247</v>
      </c>
      <c r="G10" s="932">
        <f t="shared" si="1"/>
        <v>27.748108589230085</v>
      </c>
      <c r="H10" s="493">
        <v>2097</v>
      </c>
      <c r="I10" s="992">
        <f t="shared" si="2"/>
        <v>46.662216288384514</v>
      </c>
      <c r="J10" s="495">
        <v>353</v>
      </c>
      <c r="K10" s="932">
        <f t="shared" si="3"/>
        <v>7.8549176680017805</v>
      </c>
      <c r="L10" s="493">
        <v>648</v>
      </c>
      <c r="M10" s="932">
        <f t="shared" si="4"/>
        <v>14.419225634178906</v>
      </c>
      <c r="N10" s="493">
        <v>46</v>
      </c>
      <c r="O10" s="867">
        <f t="shared" si="5"/>
        <v>1.0235870048954161</v>
      </c>
      <c r="P10" s="495">
        <v>103</v>
      </c>
      <c r="Q10" s="932">
        <f t="shared" si="6"/>
        <v>2.2919448153093014</v>
      </c>
      <c r="R10" s="18"/>
    </row>
    <row r="11" spans="1:18" s="21" customFormat="1" ht="20.100000000000001" customHeight="1">
      <c r="A11" s="18"/>
      <c r="B11" s="1564" t="s">
        <v>226</v>
      </c>
      <c r="C11" s="31" t="s">
        <v>95</v>
      </c>
      <c r="D11" s="507">
        <v>3070</v>
      </c>
      <c r="E11" s="765">
        <f t="shared" si="0"/>
        <v>100</v>
      </c>
      <c r="F11" s="507">
        <v>910</v>
      </c>
      <c r="G11" s="754">
        <f t="shared" si="1"/>
        <v>29.641693811074919</v>
      </c>
      <c r="H11" s="501">
        <v>1378</v>
      </c>
      <c r="I11" s="765">
        <f t="shared" si="2"/>
        <v>44.88599348534202</v>
      </c>
      <c r="J11" s="503">
        <v>185</v>
      </c>
      <c r="K11" s="765">
        <f t="shared" si="3"/>
        <v>6.0260586319218241</v>
      </c>
      <c r="L11" s="503">
        <v>433</v>
      </c>
      <c r="M11" s="754">
        <f t="shared" si="4"/>
        <v>14.104234527687295</v>
      </c>
      <c r="N11" s="501">
        <v>46</v>
      </c>
      <c r="O11" s="765">
        <f t="shared" si="5"/>
        <v>1.498371335504886</v>
      </c>
      <c r="P11" s="503">
        <v>118</v>
      </c>
      <c r="Q11" s="754">
        <f t="shared" si="6"/>
        <v>3.8436482084690553</v>
      </c>
    </row>
    <row r="12" spans="1:18" s="21" customFormat="1" ht="20.100000000000001" customHeight="1">
      <c r="A12" s="18"/>
      <c r="B12" s="1534"/>
      <c r="C12" s="31" t="s">
        <v>183</v>
      </c>
      <c r="D12" s="507">
        <v>2627</v>
      </c>
      <c r="E12" s="765">
        <f t="shared" si="0"/>
        <v>100</v>
      </c>
      <c r="F12" s="507">
        <v>782</v>
      </c>
      <c r="G12" s="754">
        <f t="shared" si="1"/>
        <v>29.767795964979065</v>
      </c>
      <c r="H12" s="501">
        <v>1197</v>
      </c>
      <c r="I12" s="765">
        <f t="shared" si="2"/>
        <v>45.565283593452612</v>
      </c>
      <c r="J12" s="503">
        <v>177</v>
      </c>
      <c r="K12" s="765">
        <f t="shared" si="3"/>
        <v>6.7377236391320903</v>
      </c>
      <c r="L12" s="503">
        <v>363</v>
      </c>
      <c r="M12" s="754">
        <f t="shared" si="4"/>
        <v>13.818043395508184</v>
      </c>
      <c r="N12" s="501">
        <v>35</v>
      </c>
      <c r="O12" s="765">
        <f t="shared" si="5"/>
        <v>1.3323182337266843</v>
      </c>
      <c r="P12" s="503">
        <v>73</v>
      </c>
      <c r="Q12" s="754">
        <f t="shared" si="6"/>
        <v>2.7788351732013701</v>
      </c>
    </row>
    <row r="13" spans="1:18" s="21" customFormat="1" ht="20.100000000000001" customHeight="1">
      <c r="A13" s="18"/>
      <c r="B13" s="1534"/>
      <c r="C13" s="31" t="s">
        <v>94</v>
      </c>
      <c r="D13" s="740">
        <v>2389</v>
      </c>
      <c r="E13" s="1012">
        <f t="shared" si="0"/>
        <v>100</v>
      </c>
      <c r="F13" s="507">
        <v>685</v>
      </c>
      <c r="G13" s="754">
        <f t="shared" si="1"/>
        <v>28.673084972791962</v>
      </c>
      <c r="H13" s="501">
        <v>1099</v>
      </c>
      <c r="I13" s="765">
        <f t="shared" si="2"/>
        <v>46.002511511092507</v>
      </c>
      <c r="J13" s="503">
        <v>178</v>
      </c>
      <c r="K13" s="765">
        <f t="shared" si="3"/>
        <v>7.4508162411050654</v>
      </c>
      <c r="L13" s="503">
        <v>347</v>
      </c>
      <c r="M13" s="754">
        <f t="shared" si="4"/>
        <v>14.52490581833403</v>
      </c>
      <c r="N13" s="501">
        <v>33</v>
      </c>
      <c r="O13" s="765">
        <f t="shared" si="5"/>
        <v>1.381331100879029</v>
      </c>
      <c r="P13" s="503">
        <v>47</v>
      </c>
      <c r="Q13" s="754">
        <f t="shared" si="6"/>
        <v>1.9673503557974048</v>
      </c>
    </row>
    <row r="14" spans="1:18" s="21" customFormat="1" ht="15" customHeight="1">
      <c r="A14" s="18"/>
      <c r="B14" s="1534"/>
      <c r="C14" s="85" t="s">
        <v>93</v>
      </c>
      <c r="D14" s="499">
        <v>2466</v>
      </c>
      <c r="E14" s="992">
        <f t="shared" si="0"/>
        <v>100</v>
      </c>
      <c r="F14" s="507">
        <v>774</v>
      </c>
      <c r="G14" s="754">
        <f t="shared" si="1"/>
        <v>31.386861313868614</v>
      </c>
      <c r="H14" s="501">
        <v>1088</v>
      </c>
      <c r="I14" s="765">
        <f t="shared" si="2"/>
        <v>44.120032441200323</v>
      </c>
      <c r="J14" s="503">
        <v>226</v>
      </c>
      <c r="K14" s="765">
        <f t="shared" si="3"/>
        <v>9.1646390916463911</v>
      </c>
      <c r="L14" s="503">
        <v>299</v>
      </c>
      <c r="M14" s="754">
        <f t="shared" si="4"/>
        <v>12.124898621248986</v>
      </c>
      <c r="N14" s="501">
        <v>28</v>
      </c>
      <c r="O14" s="765">
        <f t="shared" si="5"/>
        <v>1.1354420113544201</v>
      </c>
      <c r="P14" s="503">
        <v>51</v>
      </c>
      <c r="Q14" s="754">
        <f t="shared" si="6"/>
        <v>2.0681265206812651</v>
      </c>
    </row>
    <row r="15" spans="1:18" s="21" customFormat="1" ht="20.100000000000001" customHeight="1">
      <c r="A15" s="18"/>
      <c r="B15" s="1564" t="s">
        <v>342</v>
      </c>
      <c r="C15" s="82" t="s">
        <v>344</v>
      </c>
      <c r="D15" s="491">
        <v>885</v>
      </c>
      <c r="E15" s="749">
        <v>100</v>
      </c>
      <c r="F15" s="522">
        <v>337</v>
      </c>
      <c r="G15" s="729">
        <f t="shared" si="1"/>
        <v>38.079096045197744</v>
      </c>
      <c r="H15" s="488">
        <v>316</v>
      </c>
      <c r="I15" s="730">
        <f t="shared" si="2"/>
        <v>35.706214689265536</v>
      </c>
      <c r="J15" s="485" t="s">
        <v>1028</v>
      </c>
      <c r="K15" s="730" t="s">
        <v>1028</v>
      </c>
      <c r="L15" s="485">
        <v>160</v>
      </c>
      <c r="M15" s="730">
        <f t="shared" si="4"/>
        <v>18.07909604519774</v>
      </c>
      <c r="N15" s="485" t="s">
        <v>1028</v>
      </c>
      <c r="O15" s="730" t="s">
        <v>1028</v>
      </c>
      <c r="P15" s="485">
        <v>11</v>
      </c>
      <c r="Q15" s="527">
        <f t="shared" si="6"/>
        <v>1.2429378531073447</v>
      </c>
    </row>
    <row r="16" spans="1:18" s="21" customFormat="1" ht="20.100000000000001" customHeight="1">
      <c r="A16" s="18"/>
      <c r="B16" s="1534"/>
      <c r="C16" s="31" t="s">
        <v>345</v>
      </c>
      <c r="D16" s="507">
        <v>1346</v>
      </c>
      <c r="E16" s="750">
        <f t="shared" si="0"/>
        <v>100</v>
      </c>
      <c r="F16" s="524">
        <v>287</v>
      </c>
      <c r="G16" s="1012">
        <f t="shared" si="1"/>
        <v>21.322436849925705</v>
      </c>
      <c r="H16" s="504">
        <v>790</v>
      </c>
      <c r="I16" s="732">
        <f t="shared" si="2"/>
        <v>58.6924219910847</v>
      </c>
      <c r="J16" s="501">
        <v>135</v>
      </c>
      <c r="K16" s="732">
        <f t="shared" si="3"/>
        <v>10.029717682020802</v>
      </c>
      <c r="L16" s="501">
        <v>72</v>
      </c>
      <c r="M16" s="732">
        <f t="shared" si="4"/>
        <v>5.3491827637444276</v>
      </c>
      <c r="N16" s="501">
        <v>22</v>
      </c>
      <c r="O16" s="732">
        <f t="shared" si="5"/>
        <v>1.6344725111441309</v>
      </c>
      <c r="P16" s="501">
        <v>40</v>
      </c>
      <c r="Q16" s="529">
        <f t="shared" si="6"/>
        <v>2.9717682020802374</v>
      </c>
    </row>
    <row r="17" spans="1:20" s="21" customFormat="1" ht="20.100000000000001" customHeight="1">
      <c r="A17" s="18"/>
      <c r="B17" s="1534"/>
      <c r="C17" s="31" t="s">
        <v>347</v>
      </c>
      <c r="D17" s="507">
        <v>866</v>
      </c>
      <c r="E17" s="750">
        <f t="shared" si="0"/>
        <v>100</v>
      </c>
      <c r="F17" s="524">
        <v>582</v>
      </c>
      <c r="G17" s="731">
        <f t="shared" si="1"/>
        <v>67.205542725173203</v>
      </c>
      <c r="H17" s="504">
        <v>14</v>
      </c>
      <c r="I17" s="732">
        <f t="shared" si="2"/>
        <v>1.6166281755196306</v>
      </c>
      <c r="J17" s="501">
        <v>16</v>
      </c>
      <c r="K17" s="732">
        <f t="shared" si="3"/>
        <v>1.8475750577367205</v>
      </c>
      <c r="L17" s="501">
        <v>123</v>
      </c>
      <c r="M17" s="732">
        <f t="shared" si="4"/>
        <v>14.203233256351039</v>
      </c>
      <c r="N17" s="501">
        <v>47</v>
      </c>
      <c r="O17" s="732">
        <f t="shared" si="5"/>
        <v>5.4272517321016167</v>
      </c>
      <c r="P17" s="501">
        <v>84</v>
      </c>
      <c r="Q17" s="529">
        <f t="shared" si="6"/>
        <v>9.6997690531177838</v>
      </c>
    </row>
    <row r="18" spans="1:20" s="21" customFormat="1" ht="20.100000000000001" customHeight="1">
      <c r="A18" s="18"/>
      <c r="B18" s="1534"/>
      <c r="C18" s="31" t="s">
        <v>346</v>
      </c>
      <c r="D18" s="507">
        <v>449</v>
      </c>
      <c r="E18" s="750">
        <f t="shared" si="0"/>
        <v>100</v>
      </c>
      <c r="F18" s="524">
        <v>239</v>
      </c>
      <c r="G18" s="735">
        <f t="shared" si="1"/>
        <v>53.229398663697104</v>
      </c>
      <c r="H18" s="504">
        <v>78</v>
      </c>
      <c r="I18" s="732">
        <f t="shared" si="2"/>
        <v>17.371937639198219</v>
      </c>
      <c r="J18" s="501">
        <v>56</v>
      </c>
      <c r="K18" s="732">
        <f t="shared" si="3"/>
        <v>12.472160356347439</v>
      </c>
      <c r="L18" s="501">
        <v>54</v>
      </c>
      <c r="M18" s="732">
        <f t="shared" si="4"/>
        <v>12.026726057906458</v>
      </c>
      <c r="N18" s="501">
        <v>10</v>
      </c>
      <c r="O18" s="732">
        <f t="shared" si="5"/>
        <v>2.2271714922048997</v>
      </c>
      <c r="P18" s="501">
        <v>12</v>
      </c>
      <c r="Q18" s="529">
        <f t="shared" si="6"/>
        <v>2.6726057906458798</v>
      </c>
    </row>
    <row r="19" spans="1:20" s="21" customFormat="1" ht="20.100000000000001" customHeight="1">
      <c r="A19" s="18"/>
      <c r="B19" s="1534"/>
      <c r="C19" s="31" t="s">
        <v>348</v>
      </c>
      <c r="D19" s="507">
        <v>2786</v>
      </c>
      <c r="E19" s="750">
        <f t="shared" si="0"/>
        <v>100.00000000000001</v>
      </c>
      <c r="F19" s="524">
        <v>508</v>
      </c>
      <c r="G19" s="731">
        <f t="shared" si="1"/>
        <v>18.234027279253411</v>
      </c>
      <c r="H19" s="504">
        <v>1401</v>
      </c>
      <c r="I19" s="732">
        <f t="shared" si="2"/>
        <v>50.28715003589376</v>
      </c>
      <c r="J19" s="501">
        <v>303</v>
      </c>
      <c r="K19" s="732">
        <f t="shared" si="3"/>
        <v>10.875807609475952</v>
      </c>
      <c r="L19" s="501">
        <v>515</v>
      </c>
      <c r="M19" s="732">
        <f t="shared" si="4"/>
        <v>18.485283560660445</v>
      </c>
      <c r="N19" s="501">
        <v>18</v>
      </c>
      <c r="O19" s="732">
        <f t="shared" si="5"/>
        <v>0.64608758076094763</v>
      </c>
      <c r="P19" s="501">
        <v>41</v>
      </c>
      <c r="Q19" s="529">
        <f t="shared" si="6"/>
        <v>1.4716439339554916</v>
      </c>
    </row>
    <row r="20" spans="1:20" s="21" customFormat="1" ht="20.100000000000001" customHeight="1">
      <c r="A20" s="18"/>
      <c r="B20" s="1534"/>
      <c r="C20" s="31" t="s">
        <v>360</v>
      </c>
      <c r="D20" s="880">
        <v>2143</v>
      </c>
      <c r="E20" s="1221">
        <v>100</v>
      </c>
      <c r="F20" s="740">
        <v>207</v>
      </c>
      <c r="G20" s="1222">
        <f>F20/$D20*100</f>
        <v>9.6593560429304706</v>
      </c>
      <c r="H20" s="882">
        <v>1843</v>
      </c>
      <c r="I20" s="1087">
        <f>H20/$D20*100</f>
        <v>86.000933271115258</v>
      </c>
      <c r="J20" s="881" t="s">
        <v>1103</v>
      </c>
      <c r="K20" s="881" t="s">
        <v>1103</v>
      </c>
      <c r="L20" s="881">
        <v>49</v>
      </c>
      <c r="M20" s="1087">
        <f>L20/$D20*100</f>
        <v>2.2865142323845076</v>
      </c>
      <c r="N20" s="881" t="s">
        <v>1103</v>
      </c>
      <c r="O20" s="881" t="s">
        <v>1103</v>
      </c>
      <c r="P20" s="881">
        <v>35</v>
      </c>
      <c r="Q20" s="1119">
        <f>P20/$D20*100</f>
        <v>1.6332244517032197</v>
      </c>
      <c r="R20" s="558"/>
    </row>
    <row r="21" spans="1:20" s="21" customFormat="1" ht="20.100000000000001" customHeight="1">
      <c r="A21" s="18"/>
      <c r="B21" s="1534"/>
      <c r="C21" s="31" t="s">
        <v>361</v>
      </c>
      <c r="D21" s="880">
        <v>1287</v>
      </c>
      <c r="E21" s="1221">
        <f t="shared" si="0"/>
        <v>100</v>
      </c>
      <c r="F21" s="740">
        <v>620</v>
      </c>
      <c r="G21" s="1222">
        <f t="shared" si="1"/>
        <v>48.174048174048174</v>
      </c>
      <c r="H21" s="882">
        <v>103</v>
      </c>
      <c r="I21" s="1087">
        <f t="shared" si="2"/>
        <v>8.0031080031080037</v>
      </c>
      <c r="J21" s="881">
        <v>135</v>
      </c>
      <c r="K21" s="1087">
        <f t="shared" si="3"/>
        <v>10.48951048951049</v>
      </c>
      <c r="L21" s="881">
        <v>359</v>
      </c>
      <c r="M21" s="1087">
        <f t="shared" si="4"/>
        <v>27.894327894327891</v>
      </c>
      <c r="N21" s="881">
        <v>23</v>
      </c>
      <c r="O21" s="1087">
        <f t="shared" si="5"/>
        <v>1.7871017871017871</v>
      </c>
      <c r="P21" s="881">
        <v>47</v>
      </c>
      <c r="Q21" s="1119">
        <f t="shared" si="6"/>
        <v>3.6519036519036518</v>
      </c>
      <c r="R21" s="558"/>
    </row>
    <row r="22" spans="1:20" s="21" customFormat="1" ht="20.100000000000001" customHeight="1">
      <c r="A22" s="18"/>
      <c r="B22" s="1535"/>
      <c r="C22" s="86" t="s">
        <v>362</v>
      </c>
      <c r="D22" s="889">
        <v>790</v>
      </c>
      <c r="E22" s="1231">
        <v>100</v>
      </c>
      <c r="F22" s="743">
        <v>371</v>
      </c>
      <c r="G22" s="1224">
        <f t="shared" si="1"/>
        <v>46.962025316455694</v>
      </c>
      <c r="H22" s="891">
        <v>217</v>
      </c>
      <c r="I22" s="922">
        <f t="shared" si="2"/>
        <v>27.468354430379748</v>
      </c>
      <c r="J22" s="890">
        <v>62</v>
      </c>
      <c r="K22" s="922">
        <f t="shared" si="2"/>
        <v>7.8481012658227849</v>
      </c>
      <c r="L22" s="890">
        <v>110</v>
      </c>
      <c r="M22" s="922">
        <f t="shared" si="4"/>
        <v>13.924050632911392</v>
      </c>
      <c r="N22" s="890">
        <v>11</v>
      </c>
      <c r="O22" s="922">
        <f t="shared" si="4"/>
        <v>1.3924050632911391</v>
      </c>
      <c r="P22" s="890">
        <v>19</v>
      </c>
      <c r="Q22" s="919">
        <f t="shared" si="6"/>
        <v>2.4050632911392404</v>
      </c>
      <c r="R22" s="558"/>
    </row>
    <row r="23" spans="1:20" s="21" customFormat="1" ht="15" customHeight="1">
      <c r="A23" s="18"/>
      <c r="B23" s="35" t="s">
        <v>618</v>
      </c>
      <c r="C23" s="35"/>
      <c r="D23" s="36"/>
      <c r="E23" s="36"/>
      <c r="F23" s="36"/>
      <c r="G23" s="36"/>
      <c r="H23" s="36"/>
      <c r="I23" s="37"/>
      <c r="J23" s="37"/>
      <c r="K23" s="36"/>
      <c r="L23" s="37"/>
      <c r="M23" s="37"/>
      <c r="O23" s="37"/>
      <c r="P23" s="37"/>
      <c r="R23" s="37"/>
      <c r="S23" s="37"/>
      <c r="T23" s="18"/>
    </row>
    <row r="24" spans="1:20" s="21" customFormat="1" ht="15" customHeight="1">
      <c r="A24" s="18"/>
      <c r="B24" s="35" t="s">
        <v>681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1:20" s="21" customFormat="1" ht="15" customHeight="1">
      <c r="B25" s="35" t="s">
        <v>323</v>
      </c>
      <c r="C25" s="35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</row>
  </sheetData>
  <mergeCells count="14">
    <mergeCell ref="B8:C8"/>
    <mergeCell ref="B9:B10"/>
    <mergeCell ref="B11:B14"/>
    <mergeCell ref="B15:B22"/>
    <mergeCell ref="B7:C7"/>
    <mergeCell ref="B4:C6"/>
    <mergeCell ref="F4:Q4"/>
    <mergeCell ref="F5:G5"/>
    <mergeCell ref="H5:I5"/>
    <mergeCell ref="J5:K5"/>
    <mergeCell ref="L5:M5"/>
    <mergeCell ref="N5:O5"/>
    <mergeCell ref="P5:Q5"/>
    <mergeCell ref="D4:E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T25"/>
  <sheetViews>
    <sheetView showZeros="0" topLeftCell="A4" zoomScaleNormal="100" zoomScaleSheetLayoutView="100" workbookViewId="0">
      <selection activeCell="L8" sqref="L8"/>
    </sheetView>
  </sheetViews>
  <sheetFormatPr defaultColWidth="9" defaultRowHeight="13.5"/>
  <cols>
    <col min="1" max="1" width="1.25" style="14" customWidth="1"/>
    <col min="2" max="2" width="6.625" style="39" customWidth="1"/>
    <col min="3" max="3" width="12.625" style="14" customWidth="1"/>
    <col min="4" max="6" width="10.625" style="14" customWidth="1"/>
    <col min="7" max="7" width="7.625" style="14" customWidth="1"/>
    <col min="8" max="8" width="10.625" style="14" customWidth="1"/>
    <col min="9" max="9" width="7.625" style="14" customWidth="1"/>
    <col min="10" max="10" width="10.625" style="14" customWidth="1"/>
    <col min="11" max="11" width="7.625" style="14" customWidth="1"/>
    <col min="12" max="12" width="10.625" style="14" customWidth="1"/>
    <col min="13" max="13" width="7.625" style="14" customWidth="1"/>
    <col min="14" max="14" width="10.625" style="14" customWidth="1"/>
    <col min="15" max="15" width="7.625" style="14" customWidth="1"/>
    <col min="16" max="16" width="10.625" style="14" customWidth="1"/>
    <col min="17" max="17" width="7.625" style="14" customWidth="1"/>
    <col min="18" max="16384" width="9" style="14"/>
  </cols>
  <sheetData>
    <row r="1" spans="1:18" ht="14.1" customHeight="1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8" ht="20.100000000000001" customHeight="1">
      <c r="A2" s="12"/>
      <c r="B2" s="16" t="s">
        <v>403</v>
      </c>
      <c r="D2" s="16"/>
      <c r="E2" s="16"/>
      <c r="F2" s="17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8" s="21" customFormat="1" ht="20.100000000000001" customHeight="1">
      <c r="A3" s="18"/>
      <c r="B3" s="19"/>
      <c r="C3" s="7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P3" s="18"/>
      <c r="Q3" s="20" t="s">
        <v>30</v>
      </c>
    </row>
    <row r="4" spans="1:18" s="21" customFormat="1" ht="9.9499999999999993" customHeight="1">
      <c r="A4" s="18"/>
      <c r="B4" s="1441"/>
      <c r="C4" s="1441"/>
      <c r="D4" s="1444" t="s">
        <v>619</v>
      </c>
      <c r="E4" s="1429"/>
      <c r="F4" s="1432"/>
      <c r="G4" s="1432"/>
      <c r="H4" s="1432"/>
      <c r="I4" s="1432"/>
      <c r="J4" s="1432"/>
      <c r="K4" s="1432"/>
      <c r="L4" s="1432"/>
      <c r="M4" s="1432"/>
      <c r="N4" s="1432"/>
      <c r="O4" s="1432"/>
      <c r="P4" s="1432"/>
      <c r="Q4" s="1432"/>
    </row>
    <row r="5" spans="1:18" s="21" customFormat="1" ht="20.100000000000001" customHeight="1">
      <c r="A5" s="18"/>
      <c r="B5" s="1442"/>
      <c r="C5" s="1442"/>
      <c r="D5" s="1445"/>
      <c r="E5" s="1430"/>
      <c r="F5" s="1433" t="s">
        <v>31</v>
      </c>
      <c r="G5" s="1434"/>
      <c r="H5" s="1437" t="s">
        <v>32</v>
      </c>
      <c r="I5" s="1434"/>
      <c r="J5" s="1437" t="s">
        <v>33</v>
      </c>
      <c r="K5" s="1434"/>
      <c r="L5" s="1437" t="s">
        <v>34</v>
      </c>
      <c r="M5" s="1434"/>
      <c r="N5" s="1437" t="s">
        <v>149</v>
      </c>
      <c r="O5" s="1434"/>
      <c r="P5" s="1437" t="s">
        <v>184</v>
      </c>
      <c r="Q5" s="1441"/>
    </row>
    <row r="6" spans="1:18" s="21" customFormat="1" ht="20.100000000000001" customHeight="1">
      <c r="A6" s="18"/>
      <c r="B6" s="1449"/>
      <c r="C6" s="1449"/>
      <c r="D6" s="80"/>
      <c r="E6" s="355" t="s">
        <v>2</v>
      </c>
      <c r="F6" s="44"/>
      <c r="G6" s="45" t="s">
        <v>2</v>
      </c>
      <c r="H6" s="46"/>
      <c r="I6" s="47" t="s">
        <v>2</v>
      </c>
      <c r="J6" s="81"/>
      <c r="K6" s="27" t="s">
        <v>2</v>
      </c>
      <c r="L6" s="46"/>
      <c r="M6" s="47" t="s">
        <v>2</v>
      </c>
      <c r="N6" s="53"/>
      <c r="O6" s="45" t="s">
        <v>2</v>
      </c>
      <c r="P6" s="46"/>
      <c r="Q6" s="45" t="s">
        <v>2</v>
      </c>
    </row>
    <row r="7" spans="1:18" s="21" customFormat="1" ht="20.100000000000001" customHeight="1">
      <c r="A7" s="18"/>
      <c r="B7" s="1451" t="s">
        <v>329</v>
      </c>
      <c r="C7" s="1451"/>
      <c r="D7" s="645">
        <v>12035</v>
      </c>
      <c r="E7" s="526">
        <f>G7+I7+K7+M7+O7+Q7</f>
        <v>99.999999999999986</v>
      </c>
      <c r="F7" s="475">
        <v>4109</v>
      </c>
      <c r="G7" s="526">
        <f>F7/$D7*100</f>
        <v>34.142085583714163</v>
      </c>
      <c r="H7" s="469">
        <v>4169</v>
      </c>
      <c r="I7" s="526">
        <f>H7/$D7*100</f>
        <v>34.640631491483177</v>
      </c>
      <c r="J7" s="469">
        <v>733</v>
      </c>
      <c r="K7" s="526">
        <f>J7/$D7*100</f>
        <v>6.0905691732447034</v>
      </c>
      <c r="L7" s="469">
        <v>2077</v>
      </c>
      <c r="M7" s="526">
        <f>L7/$D7*100</f>
        <v>17.25799750727046</v>
      </c>
      <c r="N7" s="469">
        <v>144</v>
      </c>
      <c r="O7" s="526">
        <f>N7/$D7*100</f>
        <v>1.1965101786456169</v>
      </c>
      <c r="P7" s="469">
        <v>803</v>
      </c>
      <c r="Q7" s="526">
        <f>P7/$D7*100</f>
        <v>6.6722060656418778</v>
      </c>
    </row>
    <row r="8" spans="1:18" s="21" customFormat="1" ht="20.100000000000001" customHeight="1">
      <c r="A8" s="18"/>
      <c r="B8" s="1451" t="s">
        <v>35</v>
      </c>
      <c r="C8" s="1451"/>
      <c r="D8" s="475">
        <v>4320</v>
      </c>
      <c r="E8" s="763">
        <f t="shared" ref="E8:E17" si="0">G8+I8+K8+M8+O8+Q8</f>
        <v>100</v>
      </c>
      <c r="F8" s="475">
        <v>1362</v>
      </c>
      <c r="G8" s="759">
        <f t="shared" ref="G8:G22" si="1">F8/$D8*100</f>
        <v>31.527777777777779</v>
      </c>
      <c r="H8" s="469">
        <v>1710</v>
      </c>
      <c r="I8" s="763">
        <f t="shared" ref="I8:K22" si="2">H8/$D8*100</f>
        <v>39.583333333333329</v>
      </c>
      <c r="J8" s="471">
        <v>332</v>
      </c>
      <c r="K8" s="763">
        <f t="shared" ref="K8:K17" si="3">J8/$D8*100</f>
        <v>7.6851851851851851</v>
      </c>
      <c r="L8" s="471">
        <v>696</v>
      </c>
      <c r="M8" s="759">
        <f t="shared" ref="M8:M22" si="4">L8/$D8*100</f>
        <v>16.111111111111111</v>
      </c>
      <c r="N8" s="469">
        <v>46</v>
      </c>
      <c r="O8" s="763">
        <f t="shared" ref="O8:O17" si="5">N8/$D8*100</f>
        <v>1.0648148148148149</v>
      </c>
      <c r="P8" s="471">
        <v>174</v>
      </c>
      <c r="Q8" s="759">
        <f t="shared" ref="Q8:Q22" si="6">P8/$D8*100</f>
        <v>4.0277777777777777</v>
      </c>
    </row>
    <row r="9" spans="1:18" s="21" customFormat="1" ht="20.100000000000001" customHeight="1">
      <c r="A9" s="18"/>
      <c r="B9" s="1532" t="s">
        <v>455</v>
      </c>
      <c r="C9" s="82" t="s">
        <v>11</v>
      </c>
      <c r="D9" s="491">
        <v>1385</v>
      </c>
      <c r="E9" s="764">
        <f t="shared" si="0"/>
        <v>100</v>
      </c>
      <c r="F9" s="491">
        <v>494</v>
      </c>
      <c r="G9" s="753">
        <f t="shared" si="1"/>
        <v>35.667870036101085</v>
      </c>
      <c r="H9" s="485">
        <v>412</v>
      </c>
      <c r="I9" s="764">
        <f t="shared" si="2"/>
        <v>29.747292418772563</v>
      </c>
      <c r="J9" s="487">
        <v>98</v>
      </c>
      <c r="K9" s="753">
        <f t="shared" si="3"/>
        <v>7.0758122743682321</v>
      </c>
      <c r="L9" s="485">
        <v>264</v>
      </c>
      <c r="M9" s="753">
        <f t="shared" si="4"/>
        <v>19.061371841155232</v>
      </c>
      <c r="N9" s="485">
        <v>22</v>
      </c>
      <c r="O9" s="730">
        <f t="shared" si="5"/>
        <v>1.5884476534296028</v>
      </c>
      <c r="P9" s="487">
        <v>95</v>
      </c>
      <c r="Q9" s="753">
        <f t="shared" si="6"/>
        <v>6.8592057761732859</v>
      </c>
    </row>
    <row r="10" spans="1:18" s="21" customFormat="1" ht="20.100000000000001" customHeight="1">
      <c r="A10" s="18"/>
      <c r="B10" s="1533"/>
      <c r="C10" s="83" t="s">
        <v>12</v>
      </c>
      <c r="D10" s="499">
        <v>2935</v>
      </c>
      <c r="E10" s="992">
        <f t="shared" si="0"/>
        <v>100</v>
      </c>
      <c r="F10" s="499">
        <v>868</v>
      </c>
      <c r="G10" s="932">
        <f t="shared" si="1"/>
        <v>29.574105621805792</v>
      </c>
      <c r="H10" s="493">
        <v>1298</v>
      </c>
      <c r="I10" s="992">
        <f t="shared" si="2"/>
        <v>44.22487223168654</v>
      </c>
      <c r="J10" s="495">
        <v>234</v>
      </c>
      <c r="K10" s="932">
        <f t="shared" si="3"/>
        <v>7.9727427597955707</v>
      </c>
      <c r="L10" s="493">
        <v>432</v>
      </c>
      <c r="M10" s="932">
        <f t="shared" si="4"/>
        <v>14.718909710391822</v>
      </c>
      <c r="N10" s="493">
        <v>24</v>
      </c>
      <c r="O10" s="867">
        <f t="shared" si="5"/>
        <v>0.81771720613287913</v>
      </c>
      <c r="P10" s="495">
        <v>79</v>
      </c>
      <c r="Q10" s="932">
        <f t="shared" si="6"/>
        <v>2.6916524701873934</v>
      </c>
    </row>
    <row r="11" spans="1:18" s="21" customFormat="1" ht="20.100000000000001" customHeight="1">
      <c r="A11" s="18"/>
      <c r="B11" s="1564" t="s">
        <v>226</v>
      </c>
      <c r="C11" s="31" t="s">
        <v>7</v>
      </c>
      <c r="D11" s="507">
        <v>1150</v>
      </c>
      <c r="E11" s="765">
        <f t="shared" si="0"/>
        <v>100</v>
      </c>
      <c r="F11" s="507">
        <v>387</v>
      </c>
      <c r="G11" s="754">
        <f t="shared" si="1"/>
        <v>33.652173913043477</v>
      </c>
      <c r="H11" s="501">
        <v>412</v>
      </c>
      <c r="I11" s="765">
        <f t="shared" si="2"/>
        <v>35.826086956521742</v>
      </c>
      <c r="J11" s="503">
        <v>77</v>
      </c>
      <c r="K11" s="765">
        <f t="shared" si="3"/>
        <v>6.695652173913043</v>
      </c>
      <c r="L11" s="503">
        <v>190</v>
      </c>
      <c r="M11" s="754">
        <f t="shared" si="4"/>
        <v>16.521739130434781</v>
      </c>
      <c r="N11" s="501">
        <v>15</v>
      </c>
      <c r="O11" s="765">
        <f t="shared" si="5"/>
        <v>1.3043478260869565</v>
      </c>
      <c r="P11" s="503">
        <v>69</v>
      </c>
      <c r="Q11" s="754">
        <f t="shared" si="6"/>
        <v>6</v>
      </c>
    </row>
    <row r="12" spans="1:18" s="21" customFormat="1" ht="20.100000000000001" customHeight="1">
      <c r="A12" s="18"/>
      <c r="B12" s="1534"/>
      <c r="C12" s="31" t="s">
        <v>8</v>
      </c>
      <c r="D12" s="507">
        <v>1019</v>
      </c>
      <c r="E12" s="765">
        <f t="shared" si="0"/>
        <v>100</v>
      </c>
      <c r="F12" s="507">
        <v>289</v>
      </c>
      <c r="G12" s="754">
        <f t="shared" si="1"/>
        <v>28.361138370951917</v>
      </c>
      <c r="H12" s="501">
        <v>401</v>
      </c>
      <c r="I12" s="765">
        <f t="shared" si="2"/>
        <v>39.35230618253189</v>
      </c>
      <c r="J12" s="503">
        <v>77</v>
      </c>
      <c r="K12" s="765">
        <f t="shared" si="3"/>
        <v>7.5564278704612367</v>
      </c>
      <c r="L12" s="503">
        <v>194</v>
      </c>
      <c r="M12" s="754">
        <f t="shared" si="4"/>
        <v>19.038272816486749</v>
      </c>
      <c r="N12" s="501">
        <v>15</v>
      </c>
      <c r="O12" s="765">
        <f t="shared" si="5"/>
        <v>1.4720314033366046</v>
      </c>
      <c r="P12" s="503">
        <v>43</v>
      </c>
      <c r="Q12" s="754">
        <f t="shared" si="6"/>
        <v>4.2198233562315997</v>
      </c>
    </row>
    <row r="13" spans="1:18" s="21" customFormat="1" ht="20.100000000000001" customHeight="1">
      <c r="A13" s="18"/>
      <c r="B13" s="1534"/>
      <c r="C13" s="31" t="s">
        <v>9</v>
      </c>
      <c r="D13" s="524">
        <v>1020</v>
      </c>
      <c r="E13" s="1013">
        <f t="shared" si="0"/>
        <v>100</v>
      </c>
      <c r="F13" s="507">
        <v>310</v>
      </c>
      <c r="G13" s="754">
        <f t="shared" si="1"/>
        <v>30.392156862745097</v>
      </c>
      <c r="H13" s="501">
        <v>431</v>
      </c>
      <c r="I13" s="765">
        <f t="shared" si="2"/>
        <v>42.254901960784316</v>
      </c>
      <c r="J13" s="503">
        <v>75</v>
      </c>
      <c r="K13" s="765">
        <f t="shared" si="3"/>
        <v>7.3529411764705888</v>
      </c>
      <c r="L13" s="503">
        <v>169</v>
      </c>
      <c r="M13" s="754">
        <f t="shared" si="4"/>
        <v>16.56862745098039</v>
      </c>
      <c r="N13" s="501">
        <v>9</v>
      </c>
      <c r="O13" s="765">
        <f t="shared" si="5"/>
        <v>0.88235294117647056</v>
      </c>
      <c r="P13" s="503">
        <v>26</v>
      </c>
      <c r="Q13" s="754">
        <f t="shared" si="6"/>
        <v>2.5490196078431371</v>
      </c>
    </row>
    <row r="14" spans="1:18" s="21" customFormat="1" ht="20.100000000000001" customHeight="1">
      <c r="A14" s="18"/>
      <c r="B14" s="1534"/>
      <c r="C14" s="85" t="s">
        <v>10</v>
      </c>
      <c r="D14" s="524">
        <v>1131</v>
      </c>
      <c r="E14" s="982">
        <f t="shared" si="0"/>
        <v>100</v>
      </c>
      <c r="F14" s="507">
        <v>376</v>
      </c>
      <c r="G14" s="754">
        <f t="shared" si="1"/>
        <v>33.244916003536694</v>
      </c>
      <c r="H14" s="501">
        <v>466</v>
      </c>
      <c r="I14" s="765">
        <f t="shared" si="2"/>
        <v>41.202475685234305</v>
      </c>
      <c r="J14" s="503">
        <v>103</v>
      </c>
      <c r="K14" s="765">
        <f t="shared" si="3"/>
        <v>9.1069849690539346</v>
      </c>
      <c r="L14" s="503">
        <v>143</v>
      </c>
      <c r="M14" s="754">
        <f t="shared" si="4"/>
        <v>12.643678160919542</v>
      </c>
      <c r="N14" s="501">
        <v>7</v>
      </c>
      <c r="O14" s="765">
        <f t="shared" si="5"/>
        <v>0.61892130857648098</v>
      </c>
      <c r="P14" s="503">
        <v>36</v>
      </c>
      <c r="Q14" s="754">
        <f t="shared" si="6"/>
        <v>3.183023872679045</v>
      </c>
    </row>
    <row r="15" spans="1:18" s="21" customFormat="1" ht="20.100000000000001" customHeight="1">
      <c r="A15" s="18"/>
      <c r="B15" s="1564" t="s">
        <v>342</v>
      </c>
      <c r="C15" s="82" t="s">
        <v>344</v>
      </c>
      <c r="D15" s="522">
        <v>383</v>
      </c>
      <c r="E15" s="539">
        <v>100</v>
      </c>
      <c r="F15" s="522">
        <v>146</v>
      </c>
      <c r="G15" s="729">
        <f t="shared" si="1"/>
        <v>38.120104438642301</v>
      </c>
      <c r="H15" s="488">
        <v>120</v>
      </c>
      <c r="I15" s="730">
        <f t="shared" si="2"/>
        <v>31.331592689295039</v>
      </c>
      <c r="J15" s="485" t="s">
        <v>1028</v>
      </c>
      <c r="K15" s="485" t="s">
        <v>1028</v>
      </c>
      <c r="L15" s="485">
        <v>87</v>
      </c>
      <c r="M15" s="730">
        <f t="shared" si="4"/>
        <v>22.715404699738905</v>
      </c>
      <c r="N15" s="485" t="s">
        <v>1028</v>
      </c>
      <c r="O15" s="485" t="s">
        <v>1028</v>
      </c>
      <c r="P15" s="485">
        <v>5</v>
      </c>
      <c r="Q15" s="527">
        <f t="shared" si="6"/>
        <v>1.3054830287206265</v>
      </c>
      <c r="R15" s="558"/>
    </row>
    <row r="16" spans="1:18" s="21" customFormat="1" ht="20.100000000000001" customHeight="1">
      <c r="A16" s="18"/>
      <c r="B16" s="1534"/>
      <c r="C16" s="31" t="s">
        <v>345</v>
      </c>
      <c r="D16" s="524">
        <v>535</v>
      </c>
      <c r="E16" s="537">
        <f t="shared" si="0"/>
        <v>100</v>
      </c>
      <c r="F16" s="524">
        <v>124</v>
      </c>
      <c r="G16" s="1012">
        <f t="shared" si="1"/>
        <v>23.177570093457945</v>
      </c>
      <c r="H16" s="504">
        <v>276</v>
      </c>
      <c r="I16" s="732">
        <f t="shared" si="2"/>
        <v>51.588785046728972</v>
      </c>
      <c r="J16" s="501">
        <v>63</v>
      </c>
      <c r="K16" s="732">
        <f t="shared" si="3"/>
        <v>11.775700934579438</v>
      </c>
      <c r="L16" s="501">
        <v>42</v>
      </c>
      <c r="M16" s="732">
        <f t="shared" si="4"/>
        <v>7.8504672897196262</v>
      </c>
      <c r="N16" s="501">
        <v>7</v>
      </c>
      <c r="O16" s="732">
        <f t="shared" si="5"/>
        <v>1.3084112149532712</v>
      </c>
      <c r="P16" s="501">
        <v>23</v>
      </c>
      <c r="Q16" s="529">
        <f t="shared" si="6"/>
        <v>4.2990654205607477</v>
      </c>
      <c r="R16" s="558"/>
    </row>
    <row r="17" spans="1:20" s="21" customFormat="1" ht="20.100000000000001" customHeight="1">
      <c r="A17" s="18"/>
      <c r="B17" s="1534"/>
      <c r="C17" s="31" t="s">
        <v>347</v>
      </c>
      <c r="D17" s="524">
        <v>422</v>
      </c>
      <c r="E17" s="537">
        <f t="shared" si="0"/>
        <v>100</v>
      </c>
      <c r="F17" s="524">
        <v>268</v>
      </c>
      <c r="G17" s="731">
        <f t="shared" si="1"/>
        <v>63.507109004739334</v>
      </c>
      <c r="H17" s="504">
        <v>13</v>
      </c>
      <c r="I17" s="732">
        <f t="shared" si="2"/>
        <v>3.080568720379147</v>
      </c>
      <c r="J17" s="501">
        <v>6</v>
      </c>
      <c r="K17" s="732">
        <f t="shared" si="3"/>
        <v>1.4218009478672986</v>
      </c>
      <c r="L17" s="501">
        <v>60</v>
      </c>
      <c r="M17" s="732">
        <f t="shared" si="4"/>
        <v>14.218009478672986</v>
      </c>
      <c r="N17" s="501">
        <v>17</v>
      </c>
      <c r="O17" s="732">
        <f t="shared" si="5"/>
        <v>4.028436018957346</v>
      </c>
      <c r="P17" s="501">
        <v>58</v>
      </c>
      <c r="Q17" s="529">
        <f t="shared" si="6"/>
        <v>13.744075829383887</v>
      </c>
      <c r="R17" s="558"/>
    </row>
    <row r="18" spans="1:20" s="21" customFormat="1" ht="20.100000000000001" customHeight="1">
      <c r="A18" s="18"/>
      <c r="B18" s="1534"/>
      <c r="C18" s="31" t="s">
        <v>346</v>
      </c>
      <c r="D18" s="524">
        <v>226</v>
      </c>
      <c r="E18" s="537">
        <v>100</v>
      </c>
      <c r="F18" s="524">
        <v>123</v>
      </c>
      <c r="G18" s="735">
        <f t="shared" si="1"/>
        <v>54.424778761061944</v>
      </c>
      <c r="H18" s="504">
        <v>48</v>
      </c>
      <c r="I18" s="732">
        <f t="shared" si="2"/>
        <v>21.238938053097346</v>
      </c>
      <c r="J18" s="501" t="s">
        <v>1028</v>
      </c>
      <c r="K18" s="501" t="s">
        <v>1028</v>
      </c>
      <c r="L18" s="501">
        <v>21</v>
      </c>
      <c r="M18" s="732">
        <f t="shared" si="4"/>
        <v>9.2920353982300892</v>
      </c>
      <c r="N18" s="501" t="s">
        <v>1028</v>
      </c>
      <c r="O18" s="501" t="s">
        <v>1028</v>
      </c>
      <c r="P18" s="501">
        <v>7</v>
      </c>
      <c r="Q18" s="529">
        <f t="shared" si="6"/>
        <v>3.0973451327433628</v>
      </c>
      <c r="R18" s="558"/>
    </row>
    <row r="19" spans="1:20" s="21" customFormat="1" ht="20.100000000000001" customHeight="1">
      <c r="A19" s="18"/>
      <c r="B19" s="1534"/>
      <c r="C19" s="31" t="s">
        <v>348</v>
      </c>
      <c r="D19" s="524">
        <v>1116</v>
      </c>
      <c r="E19" s="537">
        <v>100</v>
      </c>
      <c r="F19" s="524">
        <v>224</v>
      </c>
      <c r="G19" s="731">
        <f t="shared" si="1"/>
        <v>20.071684587813621</v>
      </c>
      <c r="H19" s="504">
        <v>481</v>
      </c>
      <c r="I19" s="732">
        <f t="shared" si="2"/>
        <v>43.100358422939067</v>
      </c>
      <c r="J19" s="501" t="s">
        <v>1028</v>
      </c>
      <c r="K19" s="501" t="s">
        <v>1028</v>
      </c>
      <c r="L19" s="501">
        <v>252</v>
      </c>
      <c r="M19" s="732">
        <f t="shared" si="4"/>
        <v>22.58064516129032</v>
      </c>
      <c r="N19" s="501" t="s">
        <v>1028</v>
      </c>
      <c r="O19" s="501" t="s">
        <v>1028</v>
      </c>
      <c r="P19" s="501">
        <v>20</v>
      </c>
      <c r="Q19" s="529">
        <f t="shared" si="6"/>
        <v>1.7921146953405016</v>
      </c>
      <c r="R19" s="558"/>
    </row>
    <row r="20" spans="1:20" s="21" customFormat="1" ht="20.100000000000001" customHeight="1">
      <c r="A20" s="18"/>
      <c r="B20" s="1534"/>
      <c r="C20" s="31" t="s">
        <v>349</v>
      </c>
      <c r="D20" s="740">
        <v>796</v>
      </c>
      <c r="E20" s="745">
        <v>100</v>
      </c>
      <c r="F20" s="740">
        <v>92</v>
      </c>
      <c r="G20" s="1222">
        <f t="shared" si="1"/>
        <v>11.557788944723619</v>
      </c>
      <c r="H20" s="882">
        <v>652</v>
      </c>
      <c r="I20" s="1087">
        <f t="shared" si="2"/>
        <v>81.909547738693462</v>
      </c>
      <c r="J20" s="881" t="s">
        <v>1028</v>
      </c>
      <c r="K20" s="881" t="s">
        <v>1028</v>
      </c>
      <c r="L20" s="881">
        <v>22</v>
      </c>
      <c r="M20" s="1087">
        <f t="shared" si="4"/>
        <v>2.7638190954773871</v>
      </c>
      <c r="N20" s="881" t="s">
        <v>1028</v>
      </c>
      <c r="O20" s="881" t="s">
        <v>1028</v>
      </c>
      <c r="P20" s="881">
        <v>26</v>
      </c>
      <c r="Q20" s="1119">
        <f t="shared" si="6"/>
        <v>3.2663316582914574</v>
      </c>
      <c r="R20" s="558"/>
    </row>
    <row r="21" spans="1:20" s="21" customFormat="1" ht="20.100000000000001" customHeight="1">
      <c r="A21" s="18"/>
      <c r="B21" s="1534"/>
      <c r="C21" s="31" t="s">
        <v>353</v>
      </c>
      <c r="D21" s="740">
        <v>511</v>
      </c>
      <c r="E21" s="745">
        <v>100</v>
      </c>
      <c r="F21" s="740">
        <v>241</v>
      </c>
      <c r="G21" s="1222">
        <f t="shared" si="1"/>
        <v>47.162426614481404</v>
      </c>
      <c r="H21" s="882">
        <v>18</v>
      </c>
      <c r="I21" s="1087">
        <f t="shared" si="2"/>
        <v>3.5225048923679059</v>
      </c>
      <c r="J21" s="881">
        <v>56</v>
      </c>
      <c r="K21" s="1087">
        <f t="shared" si="2"/>
        <v>10.95890410958904</v>
      </c>
      <c r="L21" s="881">
        <v>164</v>
      </c>
      <c r="M21" s="1087">
        <f t="shared" si="4"/>
        <v>32.093933463796475</v>
      </c>
      <c r="N21" s="881">
        <v>7</v>
      </c>
      <c r="O21" s="1087">
        <f t="shared" ref="O21" si="7">N21/$D21*100</f>
        <v>1.3698630136986301</v>
      </c>
      <c r="P21" s="881">
        <v>25</v>
      </c>
      <c r="Q21" s="1119">
        <f t="shared" si="6"/>
        <v>4.8923679060665357</v>
      </c>
      <c r="R21" s="558"/>
    </row>
    <row r="22" spans="1:20" s="21" customFormat="1" ht="15" customHeight="1">
      <c r="A22" s="18"/>
      <c r="B22" s="1535"/>
      <c r="C22" s="86" t="s">
        <v>354</v>
      </c>
      <c r="D22" s="743">
        <v>331</v>
      </c>
      <c r="E22" s="1228">
        <v>100</v>
      </c>
      <c r="F22" s="743">
        <v>144</v>
      </c>
      <c r="G22" s="1224">
        <f t="shared" si="1"/>
        <v>43.504531722054381</v>
      </c>
      <c r="H22" s="891">
        <v>102</v>
      </c>
      <c r="I22" s="922">
        <f t="shared" si="2"/>
        <v>30.815709969788518</v>
      </c>
      <c r="J22" s="890" t="s">
        <v>1102</v>
      </c>
      <c r="K22" s="922" t="s">
        <v>1028</v>
      </c>
      <c r="L22" s="890">
        <v>48</v>
      </c>
      <c r="M22" s="922">
        <f t="shared" si="4"/>
        <v>14.501510574018129</v>
      </c>
      <c r="N22" s="890" t="s">
        <v>1102</v>
      </c>
      <c r="O22" s="922" t="s">
        <v>1028</v>
      </c>
      <c r="P22" s="890">
        <v>10</v>
      </c>
      <c r="Q22" s="919">
        <f t="shared" si="6"/>
        <v>3.0211480362537766</v>
      </c>
      <c r="R22" s="558"/>
    </row>
    <row r="23" spans="1:20" s="21" customFormat="1" ht="15" customHeight="1">
      <c r="A23" s="18"/>
      <c r="B23" s="35" t="s">
        <v>618</v>
      </c>
      <c r="C23" s="35"/>
      <c r="D23" s="36"/>
      <c r="E23" s="36"/>
      <c r="F23" s="36"/>
      <c r="G23" s="36"/>
      <c r="H23" s="36"/>
      <c r="I23" s="37"/>
      <c r="J23" s="37"/>
      <c r="K23" s="36"/>
      <c r="L23" s="37"/>
      <c r="M23" s="37"/>
      <c r="O23" s="37"/>
      <c r="P23" s="37"/>
      <c r="R23" s="37"/>
      <c r="S23" s="37"/>
      <c r="T23" s="18"/>
    </row>
    <row r="24" spans="1:20" s="21" customFormat="1" ht="15" customHeight="1">
      <c r="A24" s="18"/>
      <c r="B24" s="35" t="s">
        <v>681</v>
      </c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</row>
    <row r="25" spans="1:20" s="21" customFormat="1" ht="15" customHeight="1">
      <c r="B25" s="35" t="s">
        <v>323</v>
      </c>
      <c r="C25" s="35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</row>
  </sheetData>
  <mergeCells count="14">
    <mergeCell ref="B4:C6"/>
    <mergeCell ref="F4:Q4"/>
    <mergeCell ref="F5:G5"/>
    <mergeCell ref="H5:I5"/>
    <mergeCell ref="J5:K5"/>
    <mergeCell ref="L5:M5"/>
    <mergeCell ref="N5:O5"/>
    <mergeCell ref="P5:Q5"/>
    <mergeCell ref="D4:E5"/>
    <mergeCell ref="B7:C7"/>
    <mergeCell ref="B8:C8"/>
    <mergeCell ref="B9:B10"/>
    <mergeCell ref="B11:B14"/>
    <mergeCell ref="B15:B22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Q17"/>
  <sheetViews>
    <sheetView showZeros="0" zoomScaleNormal="100" zoomScaleSheetLayoutView="100" workbookViewId="0">
      <selection activeCell="P31" sqref="P31"/>
    </sheetView>
  </sheetViews>
  <sheetFormatPr defaultColWidth="9" defaultRowHeight="13.5"/>
  <cols>
    <col min="1" max="1" width="1.25" style="14" customWidth="1"/>
    <col min="2" max="2" width="6.625" style="39" customWidth="1"/>
    <col min="3" max="3" width="12.625" style="14" customWidth="1"/>
    <col min="4" max="6" width="10.625" style="14" customWidth="1"/>
    <col min="7" max="7" width="9" style="14" customWidth="1"/>
    <col min="8" max="8" width="10.625" style="14" customWidth="1"/>
    <col min="9" max="9" width="7.625" style="14" customWidth="1"/>
    <col min="10" max="10" width="10.625" style="14" customWidth="1"/>
    <col min="11" max="11" width="7.625" style="14" customWidth="1"/>
    <col min="12" max="12" width="10.625" style="14" customWidth="1"/>
    <col min="13" max="13" width="7.625" style="14" customWidth="1"/>
    <col min="14" max="14" width="10.625" style="14" customWidth="1"/>
    <col min="15" max="15" width="7.625" style="14" customWidth="1"/>
    <col min="16" max="16" width="10.625" style="14" customWidth="1"/>
    <col min="17" max="17" width="7.625" style="14" customWidth="1"/>
    <col min="18" max="16384" width="9" style="14"/>
  </cols>
  <sheetData>
    <row r="1" spans="1:17" ht="14.1" customHeight="1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20.100000000000001" customHeight="1">
      <c r="A2" s="12"/>
      <c r="B2" s="16" t="s">
        <v>401</v>
      </c>
      <c r="D2" s="16"/>
      <c r="E2" s="16"/>
      <c r="F2" s="17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s="21" customFormat="1" ht="20.100000000000001" customHeight="1">
      <c r="A3" s="18"/>
      <c r="B3" s="19"/>
      <c r="C3" s="7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P3" s="18"/>
      <c r="Q3" s="20" t="s">
        <v>30</v>
      </c>
    </row>
    <row r="4" spans="1:17" s="21" customFormat="1" ht="9.9499999999999993" customHeight="1">
      <c r="A4" s="18"/>
      <c r="B4" s="1441"/>
      <c r="C4" s="1441"/>
      <c r="D4" s="1542" t="s">
        <v>199</v>
      </c>
      <c r="E4" s="1543"/>
      <c r="F4" s="1432"/>
      <c r="G4" s="1432"/>
      <c r="H4" s="1432"/>
      <c r="I4" s="1432"/>
      <c r="J4" s="1432"/>
      <c r="K4" s="1432"/>
      <c r="L4" s="1432"/>
      <c r="M4" s="1432"/>
      <c r="N4" s="1432"/>
      <c r="O4" s="1432"/>
      <c r="P4" s="1432"/>
      <c r="Q4" s="1432"/>
    </row>
    <row r="5" spans="1:17" s="21" customFormat="1" ht="20.100000000000001" customHeight="1">
      <c r="A5" s="18"/>
      <c r="B5" s="1442"/>
      <c r="C5" s="1442"/>
      <c r="D5" s="1544"/>
      <c r="E5" s="1545"/>
      <c r="F5" s="1433" t="s">
        <v>203</v>
      </c>
      <c r="G5" s="1434"/>
      <c r="H5" s="1437" t="s">
        <v>204</v>
      </c>
      <c r="I5" s="1434"/>
      <c r="J5" s="1437" t="s">
        <v>205</v>
      </c>
      <c r="K5" s="1434"/>
      <c r="L5" s="1437" t="s">
        <v>206</v>
      </c>
      <c r="M5" s="1434"/>
      <c r="N5" s="1437" t="s">
        <v>207</v>
      </c>
      <c r="O5" s="1434"/>
      <c r="P5" s="1437" t="s">
        <v>208</v>
      </c>
      <c r="Q5" s="1441"/>
    </row>
    <row r="6" spans="1:17" s="21" customFormat="1" ht="20.100000000000001" customHeight="1">
      <c r="A6" s="18"/>
      <c r="B6" s="1449"/>
      <c r="C6" s="1449"/>
      <c r="D6" s="349"/>
      <c r="E6" s="355" t="s">
        <v>2</v>
      </c>
      <c r="F6" s="44"/>
      <c r="G6" s="45" t="s">
        <v>2</v>
      </c>
      <c r="H6" s="46"/>
      <c r="I6" s="47" t="s">
        <v>2</v>
      </c>
      <c r="J6" s="81"/>
      <c r="K6" s="27" t="s">
        <v>2</v>
      </c>
      <c r="L6" s="46"/>
      <c r="M6" s="47" t="s">
        <v>2</v>
      </c>
      <c r="N6" s="53"/>
      <c r="O6" s="45" t="s">
        <v>2</v>
      </c>
      <c r="P6" s="46"/>
      <c r="Q6" s="45" t="s">
        <v>2</v>
      </c>
    </row>
    <row r="7" spans="1:17" s="21" customFormat="1" ht="20.100000000000001" customHeight="1">
      <c r="A7" s="18"/>
      <c r="B7" s="1451" t="s">
        <v>330</v>
      </c>
      <c r="C7" s="1451"/>
      <c r="D7" s="635">
        <v>36222</v>
      </c>
      <c r="E7" s="662">
        <f>G7+I7+K7+M7+O7+Q7</f>
        <v>100</v>
      </c>
      <c r="F7" s="636">
        <v>19065</v>
      </c>
      <c r="G7" s="663">
        <f>F7/$D7*100</f>
        <v>52.633758489315888</v>
      </c>
      <c r="H7" s="637">
        <v>5970</v>
      </c>
      <c r="I7" s="663">
        <f>H7/$D7*100</f>
        <v>16.481696206725193</v>
      </c>
      <c r="J7" s="637">
        <v>7666</v>
      </c>
      <c r="K7" s="663">
        <f>J7/$D7*100</f>
        <v>21.163933521064546</v>
      </c>
      <c r="L7" s="637">
        <v>1534</v>
      </c>
      <c r="M7" s="663">
        <f>L7/$D7*100</f>
        <v>4.2349953067196733</v>
      </c>
      <c r="N7" s="638">
        <v>110</v>
      </c>
      <c r="O7" s="663">
        <f>N7/$D7*100</f>
        <v>0.30368284468002871</v>
      </c>
      <c r="P7" s="637">
        <v>1877</v>
      </c>
      <c r="Q7" s="662">
        <f>P7/$D7*100</f>
        <v>5.1819336314946716</v>
      </c>
    </row>
    <row r="8" spans="1:17" s="21" customFormat="1" ht="20.100000000000001" customHeight="1">
      <c r="A8" s="18"/>
      <c r="B8" s="1451" t="s">
        <v>35</v>
      </c>
      <c r="C8" s="1451"/>
      <c r="D8" s="636">
        <v>8933</v>
      </c>
      <c r="E8" s="945">
        <f t="shared" ref="E8:E12" si="0">G8+I8+K8+M8+O8+Q8</f>
        <v>100</v>
      </c>
      <c r="F8" s="636">
        <v>5653</v>
      </c>
      <c r="G8" s="945">
        <f>F8/$D8*100</f>
        <v>63.282212022836667</v>
      </c>
      <c r="H8" s="637">
        <v>1211</v>
      </c>
      <c r="I8" s="945">
        <f>H8/$D8*100</f>
        <v>13.556475987909996</v>
      </c>
      <c r="J8" s="638">
        <v>1351</v>
      </c>
      <c r="K8" s="945">
        <f>J8/$D8*100</f>
        <v>15.123698645471844</v>
      </c>
      <c r="L8" s="638">
        <v>350</v>
      </c>
      <c r="M8" s="945">
        <f>L8/$D8*100</f>
        <v>3.9180566439046229</v>
      </c>
      <c r="N8" s="637">
        <v>49</v>
      </c>
      <c r="O8" s="945">
        <f>N8/$D8*100</f>
        <v>0.54852793014664725</v>
      </c>
      <c r="P8" s="638">
        <v>319</v>
      </c>
      <c r="Q8" s="662">
        <f>P8/$D8*100</f>
        <v>3.5710287697302139</v>
      </c>
    </row>
    <row r="9" spans="1:17" s="21" customFormat="1" ht="20.100000000000001" customHeight="1">
      <c r="A9" s="18"/>
      <c r="B9" s="1532" t="s">
        <v>455</v>
      </c>
      <c r="C9" s="82" t="s">
        <v>11</v>
      </c>
      <c r="D9" s="623">
        <v>4970</v>
      </c>
      <c r="E9" s="946">
        <f t="shared" si="0"/>
        <v>100</v>
      </c>
      <c r="F9" s="623">
        <v>3373</v>
      </c>
      <c r="G9" s="946">
        <f>F9/$D9*100</f>
        <v>67.867203219315897</v>
      </c>
      <c r="H9" s="625">
        <v>591</v>
      </c>
      <c r="I9" s="946">
        <f>H9/$D9*100</f>
        <v>11.891348088531187</v>
      </c>
      <c r="J9" s="947">
        <v>663</v>
      </c>
      <c r="K9" s="946">
        <f>J9/$D9*100</f>
        <v>13.340040241448692</v>
      </c>
      <c r="L9" s="947">
        <v>160</v>
      </c>
      <c r="M9" s="946">
        <f>L9/$D9*100</f>
        <v>3.2193158953722336</v>
      </c>
      <c r="N9" s="625">
        <v>15</v>
      </c>
      <c r="O9" s="946">
        <f>N9/$D9*100</f>
        <v>0.30181086519114686</v>
      </c>
      <c r="P9" s="947">
        <v>168</v>
      </c>
      <c r="Q9" s="597">
        <f>P9/$D9*100</f>
        <v>3.3802816901408446</v>
      </c>
    </row>
    <row r="10" spans="1:17" s="21" customFormat="1" ht="20.100000000000001" customHeight="1">
      <c r="A10" s="18"/>
      <c r="B10" s="1533"/>
      <c r="C10" s="83" t="s">
        <v>12</v>
      </c>
      <c r="D10" s="619">
        <v>3963</v>
      </c>
      <c r="E10" s="949">
        <f t="shared" si="0"/>
        <v>99.999999999999986</v>
      </c>
      <c r="F10" s="619">
        <v>2280</v>
      </c>
      <c r="G10" s="949">
        <f>F10/$D10*100</f>
        <v>57.532172596517796</v>
      </c>
      <c r="H10" s="621">
        <v>620</v>
      </c>
      <c r="I10" s="949">
        <f>H10/$D10*100</f>
        <v>15.644713600807469</v>
      </c>
      <c r="J10" s="950">
        <v>688</v>
      </c>
      <c r="K10" s="949">
        <f>J10/$D10*100</f>
        <v>17.360585415089581</v>
      </c>
      <c r="L10" s="621">
        <v>190</v>
      </c>
      <c r="M10" s="949">
        <f>L10/$D10*100</f>
        <v>4.7943477163764827</v>
      </c>
      <c r="N10" s="621">
        <v>34</v>
      </c>
      <c r="O10" s="949">
        <f>N10/$D10*100</f>
        <v>0.85793590714105472</v>
      </c>
      <c r="P10" s="621">
        <v>151</v>
      </c>
      <c r="Q10" s="622">
        <f>P10/$D10*100</f>
        <v>3.8102447640676251</v>
      </c>
    </row>
    <row r="11" spans="1:17" s="21" customFormat="1" ht="20.100000000000001" customHeight="1">
      <c r="A11" s="18"/>
      <c r="B11" s="1564" t="s">
        <v>226</v>
      </c>
      <c r="C11" s="84" t="s">
        <v>7</v>
      </c>
      <c r="D11" s="607">
        <v>2499</v>
      </c>
      <c r="E11" s="757">
        <f t="shared" si="0"/>
        <v>100</v>
      </c>
      <c r="F11" s="607">
        <v>1624</v>
      </c>
      <c r="G11" s="757">
        <f t="shared" ref="G11:I14" si="1">F11/$D11*100</f>
        <v>64.9859943977591</v>
      </c>
      <c r="H11" s="627">
        <v>267</v>
      </c>
      <c r="I11" s="757">
        <f t="shared" si="1"/>
        <v>10.684273709483794</v>
      </c>
      <c r="J11" s="640">
        <v>407</v>
      </c>
      <c r="K11" s="757">
        <f t="shared" ref="K11:K14" si="2">J11/$D11*100</f>
        <v>16.286514605842335</v>
      </c>
      <c r="L11" s="640">
        <v>94</v>
      </c>
      <c r="M11" s="757">
        <f t="shared" ref="M11:M14" si="3">L11/$D11*100</f>
        <v>3.7615046018407363</v>
      </c>
      <c r="N11" s="627">
        <v>21</v>
      </c>
      <c r="O11" s="757">
        <f t="shared" ref="O11:O12" si="4">N11/$D11*100</f>
        <v>0.84033613445378152</v>
      </c>
      <c r="P11" s="640">
        <v>86</v>
      </c>
      <c r="Q11" s="580">
        <f t="shared" ref="Q11:Q12" si="5">P11/$D11*100</f>
        <v>3.4413765506202481</v>
      </c>
    </row>
    <row r="12" spans="1:17" s="21" customFormat="1" ht="20.100000000000001" customHeight="1">
      <c r="A12" s="18"/>
      <c r="B12" s="1534"/>
      <c r="C12" s="325" t="s">
        <v>183</v>
      </c>
      <c r="D12" s="607">
        <v>2581</v>
      </c>
      <c r="E12" s="757">
        <f t="shared" si="0"/>
        <v>99.999999999999986</v>
      </c>
      <c r="F12" s="607">
        <v>1678</v>
      </c>
      <c r="G12" s="757">
        <f t="shared" si="1"/>
        <v>65.013560635412631</v>
      </c>
      <c r="H12" s="627">
        <v>328</v>
      </c>
      <c r="I12" s="757">
        <f t="shared" si="1"/>
        <v>12.708252615265399</v>
      </c>
      <c r="J12" s="640">
        <v>372</v>
      </c>
      <c r="K12" s="757">
        <f t="shared" si="2"/>
        <v>14.413018209996126</v>
      </c>
      <c r="L12" s="640">
        <v>94</v>
      </c>
      <c r="M12" s="757">
        <f t="shared" si="3"/>
        <v>3.6419992251065478</v>
      </c>
      <c r="N12" s="627">
        <v>17</v>
      </c>
      <c r="O12" s="757">
        <f t="shared" si="4"/>
        <v>0.65865943432777996</v>
      </c>
      <c r="P12" s="640">
        <v>92</v>
      </c>
      <c r="Q12" s="580">
        <f t="shared" si="5"/>
        <v>3.5645098798915149</v>
      </c>
    </row>
    <row r="13" spans="1:17" s="21" customFormat="1" ht="20.100000000000001" customHeight="1">
      <c r="A13" s="18"/>
      <c r="B13" s="1534"/>
      <c r="C13" s="325" t="s">
        <v>94</v>
      </c>
      <c r="D13" s="607">
        <v>2205</v>
      </c>
      <c r="E13" s="757">
        <v>100</v>
      </c>
      <c r="F13" s="607">
        <v>1401</v>
      </c>
      <c r="G13" s="757">
        <f t="shared" si="1"/>
        <v>63.537414965986393</v>
      </c>
      <c r="H13" s="627">
        <v>289</v>
      </c>
      <c r="I13" s="757">
        <f t="shared" si="1"/>
        <v>13.10657596371882</v>
      </c>
      <c r="J13" s="640">
        <v>336</v>
      </c>
      <c r="K13" s="757">
        <f t="shared" si="2"/>
        <v>15.238095238095239</v>
      </c>
      <c r="L13" s="640">
        <v>103</v>
      </c>
      <c r="M13" s="757">
        <f t="shared" si="3"/>
        <v>4.6712018140589571</v>
      </c>
      <c r="N13" s="627" t="s">
        <v>1111</v>
      </c>
      <c r="O13" s="757" t="s">
        <v>1111</v>
      </c>
      <c r="P13" s="640" t="s">
        <v>1111</v>
      </c>
      <c r="Q13" s="580" t="s">
        <v>1111</v>
      </c>
    </row>
    <row r="14" spans="1:17" s="21" customFormat="1" ht="15" customHeight="1">
      <c r="A14" s="18"/>
      <c r="B14" s="1535"/>
      <c r="C14" s="326" t="s">
        <v>93</v>
      </c>
      <c r="D14" s="608">
        <v>1648</v>
      </c>
      <c r="E14" s="1019">
        <v>100</v>
      </c>
      <c r="F14" s="608">
        <v>950</v>
      </c>
      <c r="G14" s="758">
        <f t="shared" si="1"/>
        <v>57.645631067961169</v>
      </c>
      <c r="H14" s="631">
        <v>327</v>
      </c>
      <c r="I14" s="758">
        <f t="shared" si="1"/>
        <v>19.842233009708739</v>
      </c>
      <c r="J14" s="641">
        <v>236</v>
      </c>
      <c r="K14" s="758">
        <f t="shared" si="2"/>
        <v>14.320388349514563</v>
      </c>
      <c r="L14" s="641">
        <v>59</v>
      </c>
      <c r="M14" s="758">
        <f t="shared" si="3"/>
        <v>3.5800970873786406</v>
      </c>
      <c r="N14" s="509" t="s">
        <v>1018</v>
      </c>
      <c r="O14" s="511" t="s">
        <v>1018</v>
      </c>
      <c r="P14" s="641" t="s">
        <v>1111</v>
      </c>
      <c r="Q14" s="584" t="s">
        <v>1111</v>
      </c>
    </row>
    <row r="15" spans="1:17" s="62" customFormat="1" ht="15" customHeight="1">
      <c r="A15" s="60"/>
      <c r="B15" s="63" t="s">
        <v>1076</v>
      </c>
      <c r="D15" s="87"/>
      <c r="E15" s="87"/>
      <c r="F15" s="87"/>
      <c r="G15" s="87"/>
      <c r="H15" s="88"/>
      <c r="I15" s="87"/>
      <c r="J15" s="87"/>
    </row>
    <row r="16" spans="1:17" s="62" customFormat="1" ht="15" customHeight="1">
      <c r="A16" s="60"/>
      <c r="B16" s="63" t="s">
        <v>1077</v>
      </c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</row>
    <row r="17" spans="2:17" ht="16.5">
      <c r="B17" s="35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</row>
  </sheetData>
  <mergeCells count="13">
    <mergeCell ref="D4:E5"/>
    <mergeCell ref="B11:B14"/>
    <mergeCell ref="B7:C7"/>
    <mergeCell ref="B8:C8"/>
    <mergeCell ref="B9:B10"/>
    <mergeCell ref="B4:C6"/>
    <mergeCell ref="F4:Q4"/>
    <mergeCell ref="L5:M5"/>
    <mergeCell ref="N5:O5"/>
    <mergeCell ref="P5:Q5"/>
    <mergeCell ref="H5:I5"/>
    <mergeCell ref="J5:K5"/>
    <mergeCell ref="F5:G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Q24"/>
  <sheetViews>
    <sheetView showZeros="0" zoomScaleNormal="100" zoomScaleSheetLayoutView="100" workbookViewId="0">
      <selection activeCell="O13" sqref="O13"/>
    </sheetView>
  </sheetViews>
  <sheetFormatPr defaultColWidth="9" defaultRowHeight="13.5"/>
  <cols>
    <col min="1" max="1" width="1.25" style="14" customWidth="1"/>
    <col min="2" max="2" width="6.625" style="39" customWidth="1"/>
    <col min="3" max="3" width="12.625" style="14" customWidth="1"/>
    <col min="4" max="6" width="10.625" style="14" customWidth="1"/>
    <col min="7" max="7" width="9" style="14" customWidth="1"/>
    <col min="8" max="8" width="10.625" style="14" customWidth="1"/>
    <col min="9" max="9" width="7.625" style="14" customWidth="1"/>
    <col min="10" max="10" width="10.625" style="14" customWidth="1"/>
    <col min="11" max="11" width="7.625" style="14" customWidth="1"/>
    <col min="12" max="12" width="10.625" style="14" customWidth="1"/>
    <col min="13" max="13" width="7.625" style="14" customWidth="1"/>
    <col min="14" max="14" width="10.625" style="14" customWidth="1"/>
    <col min="15" max="15" width="7.625" style="14" customWidth="1"/>
    <col min="16" max="16" width="10.625" style="14" customWidth="1"/>
    <col min="17" max="17" width="7.625" style="14" customWidth="1"/>
    <col min="18" max="16384" width="9" style="14"/>
  </cols>
  <sheetData>
    <row r="1" spans="1:17" ht="14.1" customHeight="1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20.100000000000001" customHeight="1">
      <c r="A2" s="12"/>
      <c r="B2" s="16" t="s">
        <v>404</v>
      </c>
      <c r="D2" s="16"/>
      <c r="E2" s="16"/>
      <c r="F2" s="17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s="21" customFormat="1" ht="20.100000000000001" customHeight="1">
      <c r="A3" s="18"/>
      <c r="B3" s="19"/>
      <c r="C3" s="7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P3" s="18"/>
      <c r="Q3" s="20" t="s">
        <v>30</v>
      </c>
    </row>
    <row r="4" spans="1:17" s="21" customFormat="1" ht="9.9499999999999993" customHeight="1">
      <c r="A4" s="18"/>
      <c r="B4" s="1441"/>
      <c r="C4" s="1441"/>
      <c r="D4" s="1542" t="s">
        <v>402</v>
      </c>
      <c r="E4" s="1543"/>
      <c r="F4" s="1432"/>
      <c r="G4" s="1432"/>
      <c r="H4" s="1432"/>
      <c r="I4" s="1432"/>
      <c r="J4" s="1432"/>
      <c r="K4" s="1432"/>
      <c r="L4" s="1432"/>
      <c r="M4" s="1432"/>
      <c r="N4" s="1432"/>
      <c r="O4" s="1432"/>
      <c r="P4" s="1432"/>
      <c r="Q4" s="1432"/>
    </row>
    <row r="5" spans="1:17" s="21" customFormat="1" ht="20.100000000000001" customHeight="1">
      <c r="A5" s="18"/>
      <c r="B5" s="1442"/>
      <c r="C5" s="1442"/>
      <c r="D5" s="1544"/>
      <c r="E5" s="1545"/>
      <c r="F5" s="1433" t="s">
        <v>203</v>
      </c>
      <c r="G5" s="1434"/>
      <c r="H5" s="1437" t="s">
        <v>204</v>
      </c>
      <c r="I5" s="1434"/>
      <c r="J5" s="1437" t="s">
        <v>205</v>
      </c>
      <c r="K5" s="1434"/>
      <c r="L5" s="1437" t="s">
        <v>206</v>
      </c>
      <c r="M5" s="1434"/>
      <c r="N5" s="1437" t="s">
        <v>207</v>
      </c>
      <c r="O5" s="1434"/>
      <c r="P5" s="1437" t="s">
        <v>208</v>
      </c>
      <c r="Q5" s="1441"/>
    </row>
    <row r="6" spans="1:17" s="21" customFormat="1" ht="20.100000000000001" customHeight="1">
      <c r="A6" s="18"/>
      <c r="B6" s="1449"/>
      <c r="C6" s="1449"/>
      <c r="D6" s="349"/>
      <c r="E6" s="355" t="s">
        <v>2</v>
      </c>
      <c r="F6" s="44"/>
      <c r="G6" s="45" t="s">
        <v>2</v>
      </c>
      <c r="H6" s="46"/>
      <c r="I6" s="47" t="s">
        <v>2</v>
      </c>
      <c r="J6" s="81"/>
      <c r="K6" s="27" t="s">
        <v>2</v>
      </c>
      <c r="L6" s="46"/>
      <c r="M6" s="47" t="s">
        <v>2</v>
      </c>
      <c r="N6" s="53"/>
      <c r="O6" s="45" t="s">
        <v>2</v>
      </c>
      <c r="P6" s="46"/>
      <c r="Q6" s="45" t="s">
        <v>2</v>
      </c>
    </row>
    <row r="7" spans="1:17" s="21" customFormat="1" ht="20.100000000000001" customHeight="1">
      <c r="A7" s="18"/>
      <c r="B7" s="1451" t="s">
        <v>329</v>
      </c>
      <c r="C7" s="1451"/>
      <c r="D7" s="645">
        <v>9891</v>
      </c>
      <c r="E7" s="526">
        <v>100</v>
      </c>
      <c r="F7" s="475">
        <v>3750</v>
      </c>
      <c r="G7" s="526">
        <v>37.913254473764027</v>
      </c>
      <c r="H7" s="469">
        <v>1679</v>
      </c>
      <c r="I7" s="756">
        <v>16.97502780305328</v>
      </c>
      <c r="J7" s="469">
        <v>2735</v>
      </c>
      <c r="K7" s="756">
        <v>27.651400262865234</v>
      </c>
      <c r="L7" s="469">
        <v>900</v>
      </c>
      <c r="M7" s="756">
        <v>9.0991810737033667</v>
      </c>
      <c r="N7" s="471">
        <v>71</v>
      </c>
      <c r="O7" s="526">
        <v>0.71782428470326565</v>
      </c>
      <c r="P7" s="469">
        <v>756</v>
      </c>
      <c r="Q7" s="526">
        <v>7.6433121019108281</v>
      </c>
    </row>
    <row r="8" spans="1:17" s="21" customFormat="1" ht="20.100000000000001" customHeight="1">
      <c r="A8" s="18"/>
      <c r="B8" s="1451" t="s">
        <v>35</v>
      </c>
      <c r="C8" s="1451"/>
      <c r="D8" s="475">
        <v>3726</v>
      </c>
      <c r="E8" s="763">
        <v>100.00000000000001</v>
      </c>
      <c r="F8" s="475">
        <v>1966</v>
      </c>
      <c r="G8" s="759">
        <v>52.764358561460014</v>
      </c>
      <c r="H8" s="469">
        <v>646</v>
      </c>
      <c r="I8" s="763">
        <v>17.337627482555018</v>
      </c>
      <c r="J8" s="471">
        <v>665</v>
      </c>
      <c r="K8" s="763">
        <v>17.847557702630166</v>
      </c>
      <c r="L8" s="471">
        <v>261</v>
      </c>
      <c r="M8" s="759">
        <v>7.004830917874397</v>
      </c>
      <c r="N8" s="469">
        <v>36</v>
      </c>
      <c r="O8" s="763">
        <v>0.96618357487922701</v>
      </c>
      <c r="P8" s="471">
        <v>152</v>
      </c>
      <c r="Q8" s="759">
        <v>4.0794417606011812</v>
      </c>
    </row>
    <row r="9" spans="1:17" s="21" customFormat="1" ht="20.100000000000001" customHeight="1">
      <c r="A9" s="18"/>
      <c r="B9" s="1532" t="s">
        <v>455</v>
      </c>
      <c r="C9" s="82" t="s">
        <v>11</v>
      </c>
      <c r="D9" s="491">
        <v>917</v>
      </c>
      <c r="E9" s="764">
        <v>100</v>
      </c>
      <c r="F9" s="491">
        <v>368</v>
      </c>
      <c r="G9" s="753">
        <v>40.130861504907308</v>
      </c>
      <c r="H9" s="485">
        <v>174</v>
      </c>
      <c r="I9" s="764">
        <v>18.974918211559434</v>
      </c>
      <c r="J9" s="487">
        <v>205</v>
      </c>
      <c r="K9" s="764">
        <v>22.355507088331517</v>
      </c>
      <c r="L9" s="487">
        <v>95</v>
      </c>
      <c r="M9" s="753">
        <v>10.359869138495092</v>
      </c>
      <c r="N9" s="485">
        <v>6</v>
      </c>
      <c r="O9" s="764">
        <v>0.65430752453653218</v>
      </c>
      <c r="P9" s="487">
        <v>69</v>
      </c>
      <c r="Q9" s="753">
        <v>7.5245365321701199</v>
      </c>
    </row>
    <row r="10" spans="1:17" s="21" customFormat="1" ht="20.100000000000001" customHeight="1">
      <c r="A10" s="18"/>
      <c r="B10" s="1533"/>
      <c r="C10" s="83" t="s">
        <v>12</v>
      </c>
      <c r="D10" s="499">
        <v>2809</v>
      </c>
      <c r="E10" s="992">
        <v>99.999999999999986</v>
      </c>
      <c r="F10" s="499">
        <v>1598</v>
      </c>
      <c r="G10" s="932">
        <v>56.888572445710217</v>
      </c>
      <c r="H10" s="493">
        <v>472</v>
      </c>
      <c r="I10" s="992">
        <v>16.803132787468851</v>
      </c>
      <c r="J10" s="495">
        <v>460</v>
      </c>
      <c r="K10" s="867">
        <v>16.375934496262015</v>
      </c>
      <c r="L10" s="493">
        <v>166</v>
      </c>
      <c r="M10" s="867">
        <v>5.9095763616945529</v>
      </c>
      <c r="N10" s="493">
        <v>30</v>
      </c>
      <c r="O10" s="867">
        <v>1.067995728017088</v>
      </c>
      <c r="P10" s="493">
        <v>83</v>
      </c>
      <c r="Q10" s="528">
        <v>2.9547881808472765</v>
      </c>
    </row>
    <row r="11" spans="1:17" s="21" customFormat="1" ht="20.100000000000001" customHeight="1">
      <c r="A11" s="18"/>
      <c r="B11" s="1564" t="s">
        <v>226</v>
      </c>
      <c r="C11" s="84" t="s">
        <v>7</v>
      </c>
      <c r="D11" s="507">
        <v>862</v>
      </c>
      <c r="E11" s="765">
        <v>100</v>
      </c>
      <c r="F11" s="491">
        <v>449</v>
      </c>
      <c r="G11" s="753">
        <v>52.088167053364266</v>
      </c>
      <c r="H11" s="485">
        <v>131</v>
      </c>
      <c r="I11" s="764">
        <v>15.19721577726218</v>
      </c>
      <c r="J11" s="487">
        <v>173</v>
      </c>
      <c r="K11" s="764">
        <v>20.069605568445475</v>
      </c>
      <c r="L11" s="487">
        <v>61</v>
      </c>
      <c r="M11" s="753">
        <v>7.0765661252900234</v>
      </c>
      <c r="N11" s="485">
        <v>13</v>
      </c>
      <c r="O11" s="764">
        <v>1.5081206496519721</v>
      </c>
      <c r="P11" s="487">
        <v>35</v>
      </c>
      <c r="Q11" s="753">
        <v>4.0603248259860791</v>
      </c>
    </row>
    <row r="12" spans="1:17" s="21" customFormat="1" ht="20.100000000000001" customHeight="1">
      <c r="A12" s="18"/>
      <c r="B12" s="1534"/>
      <c r="C12" s="325" t="s">
        <v>8</v>
      </c>
      <c r="D12" s="507">
        <v>1108</v>
      </c>
      <c r="E12" s="765">
        <v>100</v>
      </c>
      <c r="F12" s="507">
        <v>629</v>
      </c>
      <c r="G12" s="754">
        <v>56.768953068592054</v>
      </c>
      <c r="H12" s="501">
        <v>176</v>
      </c>
      <c r="I12" s="765">
        <v>15.884476534296029</v>
      </c>
      <c r="J12" s="503">
        <v>169</v>
      </c>
      <c r="K12" s="765">
        <v>15.252707581227437</v>
      </c>
      <c r="L12" s="503">
        <v>76</v>
      </c>
      <c r="M12" s="754">
        <v>6.8592057761732859</v>
      </c>
      <c r="N12" s="501">
        <v>12</v>
      </c>
      <c r="O12" s="765">
        <v>1.0830324909747291</v>
      </c>
      <c r="P12" s="503">
        <v>46</v>
      </c>
      <c r="Q12" s="754">
        <v>4.1516245487364625</v>
      </c>
    </row>
    <row r="13" spans="1:17" s="21" customFormat="1" ht="20.100000000000001" customHeight="1">
      <c r="A13" s="18"/>
      <c r="B13" s="1534"/>
      <c r="C13" s="325" t="s">
        <v>9</v>
      </c>
      <c r="D13" s="507">
        <v>924</v>
      </c>
      <c r="E13" s="765">
        <v>100</v>
      </c>
      <c r="F13" s="507">
        <v>489</v>
      </c>
      <c r="G13" s="754">
        <v>52.922077922077925</v>
      </c>
      <c r="H13" s="501">
        <v>122</v>
      </c>
      <c r="I13" s="765">
        <v>13.203463203463203</v>
      </c>
      <c r="J13" s="503">
        <v>178</v>
      </c>
      <c r="K13" s="765">
        <v>19.264069264069263</v>
      </c>
      <c r="L13" s="503">
        <v>83</v>
      </c>
      <c r="M13" s="754">
        <v>8.9826839826839819</v>
      </c>
      <c r="N13" s="501" t="s">
        <v>1111</v>
      </c>
      <c r="O13" s="765" t="s">
        <v>1115</v>
      </c>
      <c r="P13" s="503" t="s">
        <v>1113</v>
      </c>
      <c r="Q13" s="754" t="s">
        <v>1114</v>
      </c>
    </row>
    <row r="14" spans="1:17" s="21" customFormat="1" ht="15" customHeight="1">
      <c r="A14" s="18"/>
      <c r="B14" s="1535"/>
      <c r="C14" s="326" t="s">
        <v>10</v>
      </c>
      <c r="D14" s="743">
        <v>832</v>
      </c>
      <c r="E14" s="736">
        <v>100</v>
      </c>
      <c r="F14" s="515">
        <v>399</v>
      </c>
      <c r="G14" s="755">
        <v>47.956730769230774</v>
      </c>
      <c r="H14" s="509">
        <v>217</v>
      </c>
      <c r="I14" s="766">
        <v>26.08173076923077</v>
      </c>
      <c r="J14" s="511">
        <v>145</v>
      </c>
      <c r="K14" s="766">
        <v>17.427884615384613</v>
      </c>
      <c r="L14" s="511">
        <v>41</v>
      </c>
      <c r="M14" s="755">
        <v>4.927884615384615</v>
      </c>
      <c r="N14" s="509" t="s">
        <v>1111</v>
      </c>
      <c r="O14" s="766" t="s">
        <v>1111</v>
      </c>
      <c r="P14" s="511" t="s">
        <v>1111</v>
      </c>
      <c r="Q14" s="755" t="s">
        <v>1111</v>
      </c>
    </row>
    <row r="15" spans="1:17" s="21" customFormat="1" ht="20.100000000000001" customHeight="1">
      <c r="A15" s="18"/>
      <c r="B15" s="63" t="s">
        <v>1076</v>
      </c>
      <c r="C15" s="62"/>
      <c r="D15" s="87"/>
      <c r="E15" s="87"/>
      <c r="F15" s="87"/>
      <c r="G15" s="87"/>
      <c r="H15" s="88"/>
      <c r="I15" s="87"/>
      <c r="J15" s="87"/>
      <c r="K15" s="62"/>
      <c r="L15" s="62"/>
      <c r="M15" s="62"/>
      <c r="N15" s="62"/>
      <c r="O15" s="62"/>
      <c r="P15" s="62"/>
      <c r="Q15" s="62"/>
    </row>
    <row r="16" spans="1:17" s="21" customFormat="1" ht="20.100000000000001" customHeight="1">
      <c r="A16" s="18"/>
      <c r="B16" s="63" t="s">
        <v>1075</v>
      </c>
      <c r="C16" s="62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</row>
    <row r="17" spans="1:17" s="21" customFormat="1" ht="20.100000000000001" customHeight="1">
      <c r="A17" s="18"/>
      <c r="B17" s="35"/>
    </row>
    <row r="18" spans="1:17" s="21" customFormat="1" ht="20.100000000000001" customHeight="1">
      <c r="A18" s="18"/>
      <c r="B18" s="39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</row>
    <row r="19" spans="1:17" s="21" customFormat="1" ht="20.100000000000001" customHeight="1">
      <c r="A19" s="18"/>
      <c r="B19" s="39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</row>
    <row r="20" spans="1:17" s="21" customFormat="1" ht="20.100000000000001" customHeight="1">
      <c r="A20" s="18"/>
      <c r="B20" s="39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</row>
    <row r="21" spans="1:17" s="21" customFormat="1" ht="20.100000000000001" customHeight="1">
      <c r="A21" s="18"/>
      <c r="B21" s="39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</row>
    <row r="22" spans="1:17" s="21" customFormat="1" ht="20.100000000000001" customHeight="1">
      <c r="A22" s="18"/>
      <c r="B22" s="39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</row>
    <row r="23" spans="1:17" s="62" customFormat="1" ht="15" customHeight="1">
      <c r="A23" s="60"/>
      <c r="B23" s="39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</row>
    <row r="24" spans="1:17" s="62" customFormat="1" ht="15" customHeight="1">
      <c r="A24" s="60"/>
      <c r="B24" s="39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</row>
  </sheetData>
  <mergeCells count="13">
    <mergeCell ref="D4:E5"/>
    <mergeCell ref="F4:Q4"/>
    <mergeCell ref="F5:G5"/>
    <mergeCell ref="H5:I5"/>
    <mergeCell ref="J5:K5"/>
    <mergeCell ref="L5:M5"/>
    <mergeCell ref="N5:O5"/>
    <mergeCell ref="P5:Q5"/>
    <mergeCell ref="B7:C7"/>
    <mergeCell ref="B8:C8"/>
    <mergeCell ref="B9:B10"/>
    <mergeCell ref="B11:B14"/>
    <mergeCell ref="B4:C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7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S43"/>
  <sheetViews>
    <sheetView showZeros="0" zoomScaleNormal="100" zoomScaleSheetLayoutView="100" workbookViewId="0">
      <selection activeCell="B2" sqref="B2"/>
    </sheetView>
  </sheetViews>
  <sheetFormatPr defaultColWidth="9" defaultRowHeight="13.5"/>
  <cols>
    <col min="1" max="1" width="1.25" style="14" customWidth="1"/>
    <col min="2" max="2" width="12.625" style="39" customWidth="1"/>
    <col min="3" max="3" width="13.125" style="14" customWidth="1"/>
    <col min="4" max="4" width="9.625" style="14" customWidth="1"/>
    <col min="5" max="5" width="7.625" style="14" customWidth="1"/>
    <col min="6" max="6" width="9.875" style="14" customWidth="1"/>
    <col min="7" max="7" width="9.625" style="14" customWidth="1"/>
    <col min="8" max="9" width="7.625" style="14" customWidth="1"/>
    <col min="10" max="10" width="9.625" style="14" customWidth="1"/>
    <col min="11" max="12" width="7.625" style="14" customWidth="1"/>
    <col min="13" max="13" width="9" style="14"/>
    <col min="14" max="15" width="7.625" style="14" customWidth="1"/>
    <col min="16" max="16" width="9" style="14"/>
    <col min="17" max="17" width="12" style="14" customWidth="1"/>
    <col min="18" max="18" width="10" style="14" customWidth="1"/>
    <col min="19" max="16384" width="9" style="14"/>
  </cols>
  <sheetData>
    <row r="1" spans="1:19" ht="14.1" customHeight="1">
      <c r="A1" s="12"/>
      <c r="B1" s="13" t="s">
        <v>0</v>
      </c>
      <c r="C1" s="12"/>
      <c r="D1" s="12"/>
      <c r="E1" s="12"/>
      <c r="F1" s="12"/>
      <c r="G1" s="12"/>
      <c r="H1" s="12"/>
      <c r="I1" s="12"/>
      <c r="K1" s="12"/>
      <c r="L1" s="12"/>
      <c r="N1" s="12"/>
      <c r="O1" s="12"/>
      <c r="Q1" s="12"/>
      <c r="R1" s="12"/>
    </row>
    <row r="2" spans="1:19" ht="20.100000000000001" customHeight="1">
      <c r="A2" s="12"/>
      <c r="B2" s="15" t="s">
        <v>755</v>
      </c>
      <c r="C2" s="16"/>
      <c r="D2" s="16"/>
      <c r="E2" s="16"/>
      <c r="F2" s="16"/>
      <c r="G2" s="16"/>
      <c r="H2" s="16"/>
      <c r="I2" s="16"/>
      <c r="J2" s="16"/>
      <c r="K2" s="16"/>
      <c r="L2" s="16"/>
      <c r="N2" s="16"/>
      <c r="O2" s="16"/>
      <c r="Q2" s="16"/>
      <c r="R2" s="16"/>
    </row>
    <row r="3" spans="1:19" s="21" customFormat="1" ht="20.100000000000001" customHeight="1">
      <c r="A3" s="18"/>
      <c r="B3" s="19"/>
      <c r="C3" s="34"/>
      <c r="D3" s="34"/>
      <c r="E3" s="66"/>
      <c r="F3" s="66"/>
      <c r="G3" s="34"/>
      <c r="H3" s="66"/>
      <c r="I3" s="66"/>
      <c r="J3" s="119"/>
      <c r="K3" s="66"/>
      <c r="L3" s="66"/>
      <c r="M3" s="119"/>
      <c r="N3" s="66"/>
      <c r="O3" s="66"/>
      <c r="P3" s="119"/>
      <c r="Q3" s="66"/>
      <c r="R3" s="120" t="s">
        <v>817</v>
      </c>
    </row>
    <row r="4" spans="1:19" s="21" customFormat="1" ht="20.100000000000001" customHeight="1">
      <c r="A4" s="18"/>
      <c r="B4" s="1432"/>
      <c r="C4" s="1483" t="s">
        <v>400</v>
      </c>
      <c r="D4" s="1444" t="s">
        <v>395</v>
      </c>
      <c r="E4" s="1429"/>
      <c r="F4" s="1429"/>
      <c r="G4" s="1431" t="s">
        <v>454</v>
      </c>
      <c r="H4" s="1431"/>
      <c r="I4" s="1431"/>
      <c r="J4" s="1431"/>
      <c r="K4" s="1431"/>
      <c r="L4" s="1431"/>
      <c r="M4" s="1431"/>
      <c r="N4" s="1431"/>
      <c r="O4" s="1431"/>
      <c r="P4" s="1431"/>
      <c r="Q4" s="1431"/>
      <c r="R4" s="1431"/>
      <c r="S4" s="18"/>
    </row>
    <row r="5" spans="1:19" s="21" customFormat="1" ht="20.100000000000001" customHeight="1">
      <c r="A5" s="18"/>
      <c r="B5" s="1432"/>
      <c r="C5" s="1484"/>
      <c r="D5" s="1445"/>
      <c r="E5" s="1430"/>
      <c r="F5" s="1430"/>
      <c r="G5" s="1444" t="s">
        <v>7</v>
      </c>
      <c r="H5" s="1429"/>
      <c r="I5" s="1474"/>
      <c r="J5" s="1473" t="s">
        <v>8</v>
      </c>
      <c r="K5" s="1429"/>
      <c r="L5" s="1474"/>
      <c r="M5" s="1473" t="s">
        <v>9</v>
      </c>
      <c r="N5" s="1429"/>
      <c r="O5" s="1474"/>
      <c r="P5" s="1473" t="s">
        <v>10</v>
      </c>
      <c r="Q5" s="1429"/>
      <c r="R5" s="1429"/>
      <c r="S5" s="18"/>
    </row>
    <row r="6" spans="1:19" s="21" customFormat="1" ht="20.100000000000001" customHeight="1">
      <c r="A6" s="18"/>
      <c r="B6" s="1432"/>
      <c r="C6" s="1485"/>
      <c r="D6" s="22"/>
      <c r="E6" s="99" t="s">
        <v>227</v>
      </c>
      <c r="F6" s="99" t="s">
        <v>223</v>
      </c>
      <c r="G6" s="24"/>
      <c r="H6" s="113" t="s">
        <v>227</v>
      </c>
      <c r="I6" s="121" t="s">
        <v>223</v>
      </c>
      <c r="J6" s="26"/>
      <c r="K6" s="113" t="s">
        <v>227</v>
      </c>
      <c r="L6" s="121" t="s">
        <v>223</v>
      </c>
      <c r="M6" s="122"/>
      <c r="N6" s="113" t="s">
        <v>227</v>
      </c>
      <c r="O6" s="121" t="s">
        <v>223</v>
      </c>
      <c r="P6" s="122"/>
      <c r="Q6" s="113" t="s">
        <v>227</v>
      </c>
      <c r="R6" s="123" t="s">
        <v>223</v>
      </c>
      <c r="S6" s="18"/>
    </row>
    <row r="7" spans="1:19" s="21" customFormat="1" ht="20.100000000000001" customHeight="1">
      <c r="A7" s="18"/>
      <c r="B7" s="7" t="s">
        <v>114</v>
      </c>
      <c r="C7" s="798">
        <v>4732364</v>
      </c>
      <c r="D7" s="524">
        <v>1660711</v>
      </c>
      <c r="E7" s="799">
        <v>466331</v>
      </c>
      <c r="F7" s="505">
        <v>1194380</v>
      </c>
      <c r="G7" s="524">
        <v>458284</v>
      </c>
      <c r="H7" s="799">
        <v>180497</v>
      </c>
      <c r="I7" s="799">
        <v>277787</v>
      </c>
      <c r="J7" s="504">
        <v>382524</v>
      </c>
      <c r="K7" s="799">
        <v>119128</v>
      </c>
      <c r="L7" s="799">
        <v>263396</v>
      </c>
      <c r="M7" s="502">
        <v>350191</v>
      </c>
      <c r="N7" s="799">
        <v>79884</v>
      </c>
      <c r="O7" s="799">
        <v>270307</v>
      </c>
      <c r="P7" s="504">
        <v>469712</v>
      </c>
      <c r="Q7" s="799">
        <v>86822</v>
      </c>
      <c r="R7" s="800">
        <v>382890</v>
      </c>
      <c r="S7" s="18"/>
    </row>
    <row r="8" spans="1:19" s="21" customFormat="1" ht="20.100000000000001" customHeight="1">
      <c r="A8" s="18"/>
      <c r="B8" s="10" t="s">
        <v>27</v>
      </c>
      <c r="C8" s="801">
        <v>927887</v>
      </c>
      <c r="D8" s="802">
        <v>296821</v>
      </c>
      <c r="E8" s="803">
        <v>89769</v>
      </c>
      <c r="F8" s="804">
        <v>207052</v>
      </c>
      <c r="G8" s="802">
        <v>89745</v>
      </c>
      <c r="H8" s="803">
        <v>35917</v>
      </c>
      <c r="I8" s="803">
        <v>53828</v>
      </c>
      <c r="J8" s="805">
        <v>71100</v>
      </c>
      <c r="K8" s="803">
        <v>23000</v>
      </c>
      <c r="L8" s="803">
        <v>48100</v>
      </c>
      <c r="M8" s="806">
        <v>60832</v>
      </c>
      <c r="N8" s="803">
        <v>15256</v>
      </c>
      <c r="O8" s="803">
        <v>45576</v>
      </c>
      <c r="P8" s="805">
        <v>75144</v>
      </c>
      <c r="Q8" s="803">
        <v>15596</v>
      </c>
      <c r="R8" s="807">
        <v>59548</v>
      </c>
      <c r="S8" s="18"/>
    </row>
    <row r="9" spans="1:19" s="21" customFormat="1" ht="20.100000000000001" customHeight="1">
      <c r="A9" s="18"/>
      <c r="B9" s="8" t="s">
        <v>631</v>
      </c>
      <c r="C9" s="808">
        <v>70231</v>
      </c>
      <c r="D9" s="524">
        <v>24010</v>
      </c>
      <c r="E9" s="809">
        <v>7143</v>
      </c>
      <c r="F9" s="505">
        <v>16867</v>
      </c>
      <c r="G9" s="524">
        <v>7506</v>
      </c>
      <c r="H9" s="809">
        <v>2935</v>
      </c>
      <c r="I9" s="809">
        <v>4571</v>
      </c>
      <c r="J9" s="504">
        <v>5965</v>
      </c>
      <c r="K9" s="809">
        <v>1842</v>
      </c>
      <c r="L9" s="809">
        <v>4123</v>
      </c>
      <c r="M9" s="502">
        <v>4835</v>
      </c>
      <c r="N9" s="809">
        <v>1156</v>
      </c>
      <c r="O9" s="809">
        <v>3679</v>
      </c>
      <c r="P9" s="504">
        <v>5704</v>
      </c>
      <c r="Q9" s="809">
        <v>1210</v>
      </c>
      <c r="R9" s="810">
        <v>4494</v>
      </c>
      <c r="S9" s="18"/>
    </row>
    <row r="10" spans="1:19" s="21" customFormat="1" ht="20.100000000000001" customHeight="1">
      <c r="A10" s="18"/>
      <c r="B10" s="8" t="s">
        <v>632</v>
      </c>
      <c r="C10" s="808">
        <v>73622</v>
      </c>
      <c r="D10" s="524">
        <v>23484</v>
      </c>
      <c r="E10" s="809">
        <v>6369</v>
      </c>
      <c r="F10" s="505">
        <v>17115</v>
      </c>
      <c r="G10" s="524">
        <v>6297</v>
      </c>
      <c r="H10" s="809">
        <v>2436</v>
      </c>
      <c r="I10" s="809">
        <v>3861</v>
      </c>
      <c r="J10" s="504">
        <v>5204</v>
      </c>
      <c r="K10" s="809">
        <v>1459</v>
      </c>
      <c r="L10" s="809">
        <v>3745</v>
      </c>
      <c r="M10" s="502">
        <v>4965</v>
      </c>
      <c r="N10" s="809">
        <v>1111</v>
      </c>
      <c r="O10" s="809">
        <v>3854</v>
      </c>
      <c r="P10" s="504">
        <v>7018</v>
      </c>
      <c r="Q10" s="809">
        <v>1363</v>
      </c>
      <c r="R10" s="810">
        <v>5655</v>
      </c>
      <c r="S10" s="18"/>
    </row>
    <row r="11" spans="1:19" s="21" customFormat="1" ht="20.100000000000001" customHeight="1">
      <c r="A11" s="18"/>
      <c r="B11" s="8" t="s">
        <v>633</v>
      </c>
      <c r="C11" s="808">
        <v>71496</v>
      </c>
      <c r="D11" s="524">
        <v>18610</v>
      </c>
      <c r="E11" s="809">
        <v>4866</v>
      </c>
      <c r="F11" s="505">
        <v>13744</v>
      </c>
      <c r="G11" s="524">
        <v>5070</v>
      </c>
      <c r="H11" s="809">
        <v>1634</v>
      </c>
      <c r="I11" s="809">
        <v>3436</v>
      </c>
      <c r="J11" s="504">
        <v>4710</v>
      </c>
      <c r="K11" s="809">
        <v>1189</v>
      </c>
      <c r="L11" s="809">
        <v>3521</v>
      </c>
      <c r="M11" s="502">
        <v>3985</v>
      </c>
      <c r="N11" s="809">
        <v>934</v>
      </c>
      <c r="O11" s="809">
        <v>3051</v>
      </c>
      <c r="P11" s="504">
        <v>4845</v>
      </c>
      <c r="Q11" s="809">
        <v>1109</v>
      </c>
      <c r="R11" s="810">
        <v>3736</v>
      </c>
      <c r="S11" s="18"/>
    </row>
    <row r="12" spans="1:19" s="21" customFormat="1" ht="20.100000000000001" customHeight="1">
      <c r="A12" s="18"/>
      <c r="B12" s="8" t="s">
        <v>634</v>
      </c>
      <c r="C12" s="808">
        <v>71907</v>
      </c>
      <c r="D12" s="524">
        <v>23569</v>
      </c>
      <c r="E12" s="809">
        <v>7039</v>
      </c>
      <c r="F12" s="505">
        <v>16530</v>
      </c>
      <c r="G12" s="524">
        <v>7290</v>
      </c>
      <c r="H12" s="809">
        <v>2865</v>
      </c>
      <c r="I12" s="809">
        <v>4425</v>
      </c>
      <c r="J12" s="504">
        <v>5684</v>
      </c>
      <c r="K12" s="809">
        <v>1808</v>
      </c>
      <c r="L12" s="809">
        <v>3876</v>
      </c>
      <c r="M12" s="502">
        <v>4779</v>
      </c>
      <c r="N12" s="809">
        <v>1237</v>
      </c>
      <c r="O12" s="809">
        <v>3542</v>
      </c>
      <c r="P12" s="504">
        <v>5816</v>
      </c>
      <c r="Q12" s="809">
        <v>1129</v>
      </c>
      <c r="R12" s="810">
        <v>4687</v>
      </c>
      <c r="S12" s="18"/>
    </row>
    <row r="13" spans="1:19" s="21" customFormat="1" ht="20.100000000000001" customHeight="1">
      <c r="A13" s="18"/>
      <c r="B13" s="8" t="s">
        <v>635</v>
      </c>
      <c r="C13" s="808">
        <v>61653</v>
      </c>
      <c r="D13" s="524">
        <v>20033</v>
      </c>
      <c r="E13" s="809">
        <v>6023</v>
      </c>
      <c r="F13" s="505">
        <v>14010</v>
      </c>
      <c r="G13" s="524">
        <v>6477</v>
      </c>
      <c r="H13" s="809">
        <v>2530</v>
      </c>
      <c r="I13" s="809">
        <v>3947</v>
      </c>
      <c r="J13" s="504">
        <v>4851</v>
      </c>
      <c r="K13" s="809">
        <v>1617</v>
      </c>
      <c r="L13" s="809">
        <v>3234</v>
      </c>
      <c r="M13" s="502">
        <v>3895</v>
      </c>
      <c r="N13" s="809">
        <v>963</v>
      </c>
      <c r="O13" s="809">
        <v>2932</v>
      </c>
      <c r="P13" s="504">
        <v>4810</v>
      </c>
      <c r="Q13" s="809">
        <v>913</v>
      </c>
      <c r="R13" s="810">
        <v>3897</v>
      </c>
      <c r="S13" s="18"/>
    </row>
    <row r="14" spans="1:19" s="21" customFormat="1" ht="20.100000000000001" customHeight="1">
      <c r="A14" s="18"/>
      <c r="B14" s="8" t="s">
        <v>636</v>
      </c>
      <c r="C14" s="808">
        <v>37932</v>
      </c>
      <c r="D14" s="524">
        <v>11612</v>
      </c>
      <c r="E14" s="809">
        <v>3840</v>
      </c>
      <c r="F14" s="505">
        <v>7772</v>
      </c>
      <c r="G14" s="524">
        <v>3928</v>
      </c>
      <c r="H14" s="809">
        <v>1626</v>
      </c>
      <c r="I14" s="809">
        <v>2302</v>
      </c>
      <c r="J14" s="504">
        <v>2829</v>
      </c>
      <c r="K14" s="809">
        <v>971</v>
      </c>
      <c r="L14" s="809">
        <v>1858</v>
      </c>
      <c r="M14" s="502">
        <v>2229</v>
      </c>
      <c r="N14" s="809">
        <v>667</v>
      </c>
      <c r="O14" s="809">
        <v>1562</v>
      </c>
      <c r="P14" s="504">
        <v>2626</v>
      </c>
      <c r="Q14" s="809">
        <v>576</v>
      </c>
      <c r="R14" s="810">
        <v>2050</v>
      </c>
      <c r="S14" s="18"/>
    </row>
    <row r="15" spans="1:19" s="21" customFormat="1" ht="20.100000000000001" customHeight="1">
      <c r="A15" s="18"/>
      <c r="B15" s="8" t="s">
        <v>637</v>
      </c>
      <c r="C15" s="808">
        <v>38703</v>
      </c>
      <c r="D15" s="524">
        <v>14048</v>
      </c>
      <c r="E15" s="809">
        <v>4449</v>
      </c>
      <c r="F15" s="505">
        <v>9599</v>
      </c>
      <c r="G15" s="524">
        <v>4296</v>
      </c>
      <c r="H15" s="809">
        <v>1880</v>
      </c>
      <c r="I15" s="809">
        <v>2416</v>
      </c>
      <c r="J15" s="504">
        <v>3216</v>
      </c>
      <c r="K15" s="809">
        <v>1106</v>
      </c>
      <c r="L15" s="809">
        <v>2110</v>
      </c>
      <c r="M15" s="502">
        <v>2883</v>
      </c>
      <c r="N15" s="809">
        <v>733</v>
      </c>
      <c r="O15" s="809">
        <v>2150</v>
      </c>
      <c r="P15" s="504">
        <v>3653</v>
      </c>
      <c r="Q15" s="809">
        <v>730</v>
      </c>
      <c r="R15" s="810">
        <v>2923</v>
      </c>
      <c r="S15" s="18"/>
    </row>
    <row r="16" spans="1:19" s="21" customFormat="1" ht="20.100000000000001" customHeight="1">
      <c r="A16" s="18"/>
      <c r="B16" s="8" t="s">
        <v>638</v>
      </c>
      <c r="C16" s="808">
        <v>50166</v>
      </c>
      <c r="D16" s="524">
        <v>14642</v>
      </c>
      <c r="E16" s="809">
        <v>4429</v>
      </c>
      <c r="F16" s="505">
        <v>10213</v>
      </c>
      <c r="G16" s="524">
        <v>4526</v>
      </c>
      <c r="H16" s="809">
        <v>1732</v>
      </c>
      <c r="I16" s="809">
        <v>2794</v>
      </c>
      <c r="J16" s="504">
        <v>3659</v>
      </c>
      <c r="K16" s="809">
        <v>1132</v>
      </c>
      <c r="L16" s="809">
        <v>2527</v>
      </c>
      <c r="M16" s="502">
        <v>3037</v>
      </c>
      <c r="N16" s="809">
        <v>792</v>
      </c>
      <c r="O16" s="809">
        <v>2245</v>
      </c>
      <c r="P16" s="504">
        <v>3420</v>
      </c>
      <c r="Q16" s="809">
        <v>773</v>
      </c>
      <c r="R16" s="810">
        <v>2647</v>
      </c>
      <c r="S16" s="18"/>
    </row>
    <row r="17" spans="1:19" s="21" customFormat="1" ht="20.100000000000001" customHeight="1">
      <c r="A17" s="18"/>
      <c r="B17" s="8" t="s">
        <v>639</v>
      </c>
      <c r="C17" s="808">
        <v>40841</v>
      </c>
      <c r="D17" s="524">
        <v>12152</v>
      </c>
      <c r="E17" s="809">
        <v>3272</v>
      </c>
      <c r="F17" s="505">
        <v>8880</v>
      </c>
      <c r="G17" s="524">
        <v>3601</v>
      </c>
      <c r="H17" s="809">
        <v>1313</v>
      </c>
      <c r="I17" s="809">
        <v>2288</v>
      </c>
      <c r="J17" s="504">
        <v>2853</v>
      </c>
      <c r="K17" s="809">
        <v>823</v>
      </c>
      <c r="L17" s="809">
        <v>2030</v>
      </c>
      <c r="M17" s="502">
        <v>2431</v>
      </c>
      <c r="N17" s="809">
        <v>539</v>
      </c>
      <c r="O17" s="809">
        <v>1892</v>
      </c>
      <c r="P17" s="504">
        <v>3267</v>
      </c>
      <c r="Q17" s="809">
        <v>597</v>
      </c>
      <c r="R17" s="810">
        <v>2670</v>
      </c>
      <c r="S17" s="18"/>
    </row>
    <row r="18" spans="1:19" s="21" customFormat="1" ht="20.100000000000001" customHeight="1">
      <c r="A18" s="18"/>
      <c r="B18" s="11" t="s">
        <v>640</v>
      </c>
      <c r="C18" s="808">
        <v>34831</v>
      </c>
      <c r="D18" s="524">
        <v>12486</v>
      </c>
      <c r="E18" s="809">
        <v>3910</v>
      </c>
      <c r="F18" s="505">
        <v>8576</v>
      </c>
      <c r="G18" s="524">
        <v>3747</v>
      </c>
      <c r="H18" s="809">
        <v>1597</v>
      </c>
      <c r="I18" s="809">
        <v>2150</v>
      </c>
      <c r="J18" s="504">
        <v>2891</v>
      </c>
      <c r="K18" s="809">
        <v>991</v>
      </c>
      <c r="L18" s="809">
        <v>1900</v>
      </c>
      <c r="M18" s="502">
        <v>2668</v>
      </c>
      <c r="N18" s="809">
        <v>648</v>
      </c>
      <c r="O18" s="809">
        <v>2020</v>
      </c>
      <c r="P18" s="504">
        <v>3180</v>
      </c>
      <c r="Q18" s="809">
        <v>674</v>
      </c>
      <c r="R18" s="810">
        <v>2506</v>
      </c>
      <c r="S18" s="18"/>
    </row>
    <row r="19" spans="1:19" s="21" customFormat="1" ht="20.100000000000001" customHeight="1">
      <c r="A19" s="18"/>
      <c r="B19" s="8" t="s">
        <v>641</v>
      </c>
      <c r="C19" s="808">
        <v>24181</v>
      </c>
      <c r="D19" s="524">
        <v>8395</v>
      </c>
      <c r="E19" s="809">
        <v>2775</v>
      </c>
      <c r="F19" s="505">
        <v>5620</v>
      </c>
      <c r="G19" s="524">
        <v>2769</v>
      </c>
      <c r="H19" s="809">
        <v>1237</v>
      </c>
      <c r="I19" s="809">
        <v>1532</v>
      </c>
      <c r="J19" s="504">
        <v>2031</v>
      </c>
      <c r="K19" s="809">
        <v>744</v>
      </c>
      <c r="L19" s="809">
        <v>1287</v>
      </c>
      <c r="M19" s="502">
        <v>1611</v>
      </c>
      <c r="N19" s="809">
        <v>430</v>
      </c>
      <c r="O19" s="809">
        <v>1181</v>
      </c>
      <c r="P19" s="504">
        <v>1984</v>
      </c>
      <c r="Q19" s="809">
        <v>364</v>
      </c>
      <c r="R19" s="810">
        <v>1620</v>
      </c>
      <c r="S19" s="18"/>
    </row>
    <row r="20" spans="1:19" s="21" customFormat="1" ht="20.100000000000001" customHeight="1">
      <c r="A20" s="18"/>
      <c r="B20" s="8" t="s">
        <v>642</v>
      </c>
      <c r="C20" s="808">
        <v>32337</v>
      </c>
      <c r="D20" s="524">
        <v>10108</v>
      </c>
      <c r="E20" s="809">
        <v>2960</v>
      </c>
      <c r="F20" s="505">
        <v>7148</v>
      </c>
      <c r="G20" s="524">
        <v>2816</v>
      </c>
      <c r="H20" s="809">
        <v>1133</v>
      </c>
      <c r="I20" s="809">
        <v>1683</v>
      </c>
      <c r="J20" s="504">
        <v>2396</v>
      </c>
      <c r="K20" s="809">
        <v>765</v>
      </c>
      <c r="L20" s="809">
        <v>1631</v>
      </c>
      <c r="M20" s="502">
        <v>2229</v>
      </c>
      <c r="N20" s="809">
        <v>544</v>
      </c>
      <c r="O20" s="809">
        <v>1685</v>
      </c>
      <c r="P20" s="504">
        <v>2667</v>
      </c>
      <c r="Q20" s="809">
        <v>518</v>
      </c>
      <c r="R20" s="810">
        <v>2149</v>
      </c>
      <c r="S20" s="18"/>
    </row>
    <row r="21" spans="1:19" s="21" customFormat="1" ht="20.100000000000001" customHeight="1">
      <c r="A21" s="18"/>
      <c r="B21" s="8" t="s">
        <v>643</v>
      </c>
      <c r="C21" s="808">
        <v>37477</v>
      </c>
      <c r="D21" s="524">
        <v>12918</v>
      </c>
      <c r="E21" s="809">
        <v>3765</v>
      </c>
      <c r="F21" s="505">
        <v>9153</v>
      </c>
      <c r="G21" s="524">
        <v>3702</v>
      </c>
      <c r="H21" s="809">
        <v>1433</v>
      </c>
      <c r="I21" s="809">
        <v>2269</v>
      </c>
      <c r="J21" s="504">
        <v>3233</v>
      </c>
      <c r="K21" s="809">
        <v>1017</v>
      </c>
      <c r="L21" s="809">
        <v>2216</v>
      </c>
      <c r="M21" s="502">
        <v>2772</v>
      </c>
      <c r="N21" s="809">
        <v>651</v>
      </c>
      <c r="O21" s="809">
        <v>2121</v>
      </c>
      <c r="P21" s="504">
        <v>3211</v>
      </c>
      <c r="Q21" s="809">
        <v>664</v>
      </c>
      <c r="R21" s="810">
        <v>2547</v>
      </c>
      <c r="S21" s="18"/>
    </row>
    <row r="22" spans="1:19" s="21" customFormat="1" ht="20.100000000000001" customHeight="1">
      <c r="A22" s="18"/>
      <c r="B22" s="8" t="s">
        <v>644</v>
      </c>
      <c r="C22" s="808">
        <v>29036</v>
      </c>
      <c r="D22" s="524">
        <v>8287</v>
      </c>
      <c r="E22" s="809">
        <v>2520</v>
      </c>
      <c r="F22" s="505">
        <v>5767</v>
      </c>
      <c r="G22" s="524">
        <v>2661</v>
      </c>
      <c r="H22" s="809">
        <v>1072</v>
      </c>
      <c r="I22" s="809">
        <v>1589</v>
      </c>
      <c r="J22" s="504">
        <v>2073</v>
      </c>
      <c r="K22" s="809">
        <v>684</v>
      </c>
      <c r="L22" s="809">
        <v>1389</v>
      </c>
      <c r="M22" s="502">
        <v>1670</v>
      </c>
      <c r="N22" s="809">
        <v>381</v>
      </c>
      <c r="O22" s="809">
        <v>1289</v>
      </c>
      <c r="P22" s="504">
        <v>1883</v>
      </c>
      <c r="Q22" s="809">
        <v>383</v>
      </c>
      <c r="R22" s="810">
        <v>1500</v>
      </c>
      <c r="S22" s="18"/>
    </row>
    <row r="23" spans="1:19" s="21" customFormat="1" ht="20.100000000000001" customHeight="1">
      <c r="A23" s="18"/>
      <c r="B23" s="8" t="s">
        <v>461</v>
      </c>
      <c r="C23" s="808">
        <v>25317</v>
      </c>
      <c r="D23" s="524">
        <v>6577</v>
      </c>
      <c r="E23" s="809">
        <v>2306</v>
      </c>
      <c r="F23" s="505">
        <v>4271</v>
      </c>
      <c r="G23" s="524">
        <v>2373</v>
      </c>
      <c r="H23" s="809">
        <v>1030</v>
      </c>
      <c r="I23" s="809">
        <v>1343</v>
      </c>
      <c r="J23" s="504">
        <v>1641</v>
      </c>
      <c r="K23" s="809">
        <v>591</v>
      </c>
      <c r="L23" s="809">
        <v>1050</v>
      </c>
      <c r="M23" s="502">
        <v>1271</v>
      </c>
      <c r="N23" s="809">
        <v>368</v>
      </c>
      <c r="O23" s="809">
        <v>903</v>
      </c>
      <c r="P23" s="504">
        <v>1292</v>
      </c>
      <c r="Q23" s="809">
        <v>317</v>
      </c>
      <c r="R23" s="810">
        <v>975</v>
      </c>
      <c r="S23" s="18"/>
    </row>
    <row r="24" spans="1:19" s="21" customFormat="1" ht="20.100000000000001" customHeight="1">
      <c r="A24" s="18"/>
      <c r="B24" s="8" t="s">
        <v>645</v>
      </c>
      <c r="C24" s="808">
        <v>23080</v>
      </c>
      <c r="D24" s="524">
        <v>7461</v>
      </c>
      <c r="E24" s="809">
        <v>1911</v>
      </c>
      <c r="F24" s="505">
        <v>5550</v>
      </c>
      <c r="G24" s="524">
        <v>2254</v>
      </c>
      <c r="H24" s="809">
        <v>758</v>
      </c>
      <c r="I24" s="809">
        <v>1496</v>
      </c>
      <c r="J24" s="504">
        <v>1828</v>
      </c>
      <c r="K24" s="809">
        <v>521</v>
      </c>
      <c r="L24" s="809">
        <v>1307</v>
      </c>
      <c r="M24" s="502">
        <v>1556</v>
      </c>
      <c r="N24" s="809">
        <v>334</v>
      </c>
      <c r="O24" s="809">
        <v>1222</v>
      </c>
      <c r="P24" s="504">
        <v>1823</v>
      </c>
      <c r="Q24" s="809">
        <v>298</v>
      </c>
      <c r="R24" s="810">
        <v>1525</v>
      </c>
      <c r="S24" s="18"/>
    </row>
    <row r="25" spans="1:19" s="21" customFormat="1" ht="20.100000000000001" customHeight="1">
      <c r="A25" s="18"/>
      <c r="B25" s="8" t="s">
        <v>646</v>
      </c>
      <c r="C25" s="808">
        <v>19924</v>
      </c>
      <c r="D25" s="524">
        <v>6543</v>
      </c>
      <c r="E25" s="809">
        <v>1664</v>
      </c>
      <c r="F25" s="505">
        <v>4879</v>
      </c>
      <c r="G25" s="524">
        <v>1845</v>
      </c>
      <c r="H25" s="809">
        <v>653</v>
      </c>
      <c r="I25" s="809">
        <v>1192</v>
      </c>
      <c r="J25" s="504">
        <v>1509</v>
      </c>
      <c r="K25" s="809">
        <v>418</v>
      </c>
      <c r="L25" s="809">
        <v>1091</v>
      </c>
      <c r="M25" s="502">
        <v>1282</v>
      </c>
      <c r="N25" s="809">
        <v>260</v>
      </c>
      <c r="O25" s="809">
        <v>1022</v>
      </c>
      <c r="P25" s="504">
        <v>1907</v>
      </c>
      <c r="Q25" s="809">
        <v>333</v>
      </c>
      <c r="R25" s="810">
        <v>1574</v>
      </c>
      <c r="S25" s="18"/>
    </row>
    <row r="26" spans="1:19" s="21" customFormat="1" ht="20.100000000000001" customHeight="1">
      <c r="A26" s="18"/>
      <c r="B26" s="8" t="s">
        <v>647</v>
      </c>
      <c r="C26" s="808">
        <v>18766</v>
      </c>
      <c r="D26" s="524">
        <v>5728</v>
      </c>
      <c r="E26" s="809">
        <v>1955</v>
      </c>
      <c r="F26" s="505">
        <v>3773</v>
      </c>
      <c r="G26" s="524">
        <v>2140</v>
      </c>
      <c r="H26" s="809">
        <v>851</v>
      </c>
      <c r="I26" s="809">
        <v>1289</v>
      </c>
      <c r="J26" s="504">
        <v>1508</v>
      </c>
      <c r="K26" s="809">
        <v>581</v>
      </c>
      <c r="L26" s="809">
        <v>927</v>
      </c>
      <c r="M26" s="502">
        <v>1031</v>
      </c>
      <c r="N26" s="809">
        <v>310</v>
      </c>
      <c r="O26" s="809">
        <v>721</v>
      </c>
      <c r="P26" s="504">
        <v>1049</v>
      </c>
      <c r="Q26" s="809">
        <v>213</v>
      </c>
      <c r="R26" s="810">
        <v>836</v>
      </c>
      <c r="S26" s="18"/>
    </row>
    <row r="27" spans="1:19" s="21" customFormat="1" ht="20.100000000000001" customHeight="1">
      <c r="A27" s="18"/>
      <c r="B27" s="8" t="s">
        <v>648</v>
      </c>
      <c r="C27" s="808">
        <v>11617</v>
      </c>
      <c r="D27" s="524">
        <v>3912</v>
      </c>
      <c r="E27" s="809">
        <v>1201</v>
      </c>
      <c r="F27" s="505">
        <v>2711</v>
      </c>
      <c r="G27" s="524">
        <v>1196</v>
      </c>
      <c r="H27" s="809">
        <v>470</v>
      </c>
      <c r="I27" s="809">
        <v>726</v>
      </c>
      <c r="J27" s="504">
        <v>985</v>
      </c>
      <c r="K27" s="809">
        <v>318</v>
      </c>
      <c r="L27" s="809">
        <v>667</v>
      </c>
      <c r="M27" s="502">
        <v>878</v>
      </c>
      <c r="N27" s="809">
        <v>220</v>
      </c>
      <c r="O27" s="809">
        <v>658</v>
      </c>
      <c r="P27" s="504">
        <v>853</v>
      </c>
      <c r="Q27" s="809">
        <v>193</v>
      </c>
      <c r="R27" s="810">
        <v>660</v>
      </c>
      <c r="S27" s="18"/>
    </row>
    <row r="28" spans="1:19" s="21" customFormat="1" ht="20.100000000000001" customHeight="1">
      <c r="A28" s="18"/>
      <c r="B28" s="8" t="s">
        <v>649</v>
      </c>
      <c r="C28" s="808">
        <v>18899</v>
      </c>
      <c r="D28" s="524">
        <v>6252</v>
      </c>
      <c r="E28" s="809">
        <v>2165</v>
      </c>
      <c r="F28" s="505">
        <v>4087</v>
      </c>
      <c r="G28" s="524">
        <v>1902</v>
      </c>
      <c r="H28" s="809">
        <v>860</v>
      </c>
      <c r="I28" s="809">
        <v>1042</v>
      </c>
      <c r="J28" s="504">
        <v>1588</v>
      </c>
      <c r="K28" s="809">
        <v>574</v>
      </c>
      <c r="L28" s="809">
        <v>1014</v>
      </c>
      <c r="M28" s="502">
        <v>1340</v>
      </c>
      <c r="N28" s="809">
        <v>381</v>
      </c>
      <c r="O28" s="809">
        <v>959</v>
      </c>
      <c r="P28" s="504">
        <v>1422</v>
      </c>
      <c r="Q28" s="809">
        <v>350</v>
      </c>
      <c r="R28" s="810">
        <v>1072</v>
      </c>
      <c r="S28" s="18"/>
    </row>
    <row r="29" spans="1:19" s="21" customFormat="1" ht="20.100000000000001" customHeight="1">
      <c r="A29" s="18"/>
      <c r="B29" s="8" t="s">
        <v>460</v>
      </c>
      <c r="C29" s="808">
        <v>16628</v>
      </c>
      <c r="D29" s="524">
        <v>5224</v>
      </c>
      <c r="E29" s="809">
        <v>1675</v>
      </c>
      <c r="F29" s="505">
        <v>3549</v>
      </c>
      <c r="G29" s="524">
        <v>1568</v>
      </c>
      <c r="H29" s="809">
        <v>653</v>
      </c>
      <c r="I29" s="809">
        <v>915</v>
      </c>
      <c r="J29" s="504">
        <v>1175</v>
      </c>
      <c r="K29" s="809">
        <v>423</v>
      </c>
      <c r="L29" s="809">
        <v>752</v>
      </c>
      <c r="M29" s="502">
        <v>996</v>
      </c>
      <c r="N29" s="809">
        <v>278</v>
      </c>
      <c r="O29" s="809">
        <v>718</v>
      </c>
      <c r="P29" s="504">
        <v>1485</v>
      </c>
      <c r="Q29" s="809">
        <v>321</v>
      </c>
      <c r="R29" s="810">
        <v>1164</v>
      </c>
      <c r="S29" s="18"/>
    </row>
    <row r="30" spans="1:19" s="21" customFormat="1" ht="20.100000000000001" customHeight="1">
      <c r="A30" s="18"/>
      <c r="B30" s="8" t="s">
        <v>650</v>
      </c>
      <c r="C30" s="808">
        <v>14167</v>
      </c>
      <c r="D30" s="524">
        <v>4462</v>
      </c>
      <c r="E30" s="809">
        <v>1364</v>
      </c>
      <c r="F30" s="505">
        <v>3098</v>
      </c>
      <c r="G30" s="524">
        <v>1404</v>
      </c>
      <c r="H30" s="809">
        <v>555</v>
      </c>
      <c r="I30" s="809">
        <v>849</v>
      </c>
      <c r="J30" s="504">
        <v>1108</v>
      </c>
      <c r="K30" s="809">
        <v>358</v>
      </c>
      <c r="L30" s="809">
        <v>750</v>
      </c>
      <c r="M30" s="502">
        <v>943</v>
      </c>
      <c r="N30" s="809">
        <v>226</v>
      </c>
      <c r="O30" s="809">
        <v>717</v>
      </c>
      <c r="P30" s="504">
        <v>1007</v>
      </c>
      <c r="Q30" s="809">
        <v>225</v>
      </c>
      <c r="R30" s="810">
        <v>782</v>
      </c>
      <c r="S30" s="18"/>
    </row>
    <row r="31" spans="1:19" s="21" customFormat="1" ht="20.100000000000001" customHeight="1">
      <c r="A31" s="18"/>
      <c r="B31" s="11" t="s">
        <v>651</v>
      </c>
      <c r="C31" s="811">
        <v>17884</v>
      </c>
      <c r="D31" s="524">
        <v>6124</v>
      </c>
      <c r="E31" s="809">
        <v>1919</v>
      </c>
      <c r="F31" s="505">
        <v>4205</v>
      </c>
      <c r="G31" s="524">
        <v>1777</v>
      </c>
      <c r="H31" s="809">
        <v>761</v>
      </c>
      <c r="I31" s="809">
        <v>1016</v>
      </c>
      <c r="J31" s="504">
        <v>1325</v>
      </c>
      <c r="K31" s="809">
        <v>462</v>
      </c>
      <c r="L31" s="809">
        <v>863</v>
      </c>
      <c r="M31" s="502">
        <v>1244</v>
      </c>
      <c r="N31" s="809">
        <v>306</v>
      </c>
      <c r="O31" s="809">
        <v>938</v>
      </c>
      <c r="P31" s="504">
        <v>1778</v>
      </c>
      <c r="Q31" s="809">
        <v>390</v>
      </c>
      <c r="R31" s="810">
        <v>1388</v>
      </c>
      <c r="S31" s="18"/>
    </row>
    <row r="32" spans="1:19" s="21" customFormat="1" ht="20.100000000000001" customHeight="1">
      <c r="A32" s="18"/>
      <c r="B32" s="8" t="s">
        <v>652</v>
      </c>
      <c r="C32" s="808">
        <v>15715</v>
      </c>
      <c r="D32" s="524">
        <v>5577</v>
      </c>
      <c r="E32" s="809">
        <v>2039</v>
      </c>
      <c r="F32" s="505">
        <v>3538</v>
      </c>
      <c r="G32" s="524">
        <v>1647</v>
      </c>
      <c r="H32" s="809">
        <v>817</v>
      </c>
      <c r="I32" s="809">
        <v>830</v>
      </c>
      <c r="J32" s="504">
        <v>1309</v>
      </c>
      <c r="K32" s="809">
        <v>525</v>
      </c>
      <c r="L32" s="809">
        <v>784</v>
      </c>
      <c r="M32" s="502">
        <v>1140</v>
      </c>
      <c r="N32" s="809">
        <v>336</v>
      </c>
      <c r="O32" s="809">
        <v>804</v>
      </c>
      <c r="P32" s="504">
        <v>1481</v>
      </c>
      <c r="Q32" s="809">
        <v>361</v>
      </c>
      <c r="R32" s="810">
        <v>1120</v>
      </c>
      <c r="S32" s="18"/>
    </row>
    <row r="33" spans="1:19" s="21" customFormat="1" ht="20.100000000000001" customHeight="1">
      <c r="A33" s="18"/>
      <c r="B33" s="11" t="s">
        <v>653</v>
      </c>
      <c r="C33" s="811">
        <v>11637</v>
      </c>
      <c r="D33" s="524">
        <v>3146</v>
      </c>
      <c r="E33" s="809">
        <v>826</v>
      </c>
      <c r="F33" s="505">
        <v>2320</v>
      </c>
      <c r="G33" s="524">
        <v>888</v>
      </c>
      <c r="H33" s="809">
        <v>303</v>
      </c>
      <c r="I33" s="809">
        <v>585</v>
      </c>
      <c r="J33" s="504">
        <v>713</v>
      </c>
      <c r="K33" s="809">
        <v>221</v>
      </c>
      <c r="L33" s="809">
        <v>492</v>
      </c>
      <c r="M33" s="502">
        <v>628</v>
      </c>
      <c r="N33" s="809">
        <v>131</v>
      </c>
      <c r="O33" s="809">
        <v>497</v>
      </c>
      <c r="P33" s="504">
        <v>917</v>
      </c>
      <c r="Q33" s="809">
        <v>171</v>
      </c>
      <c r="R33" s="810">
        <v>746</v>
      </c>
      <c r="S33" s="18"/>
    </row>
    <row r="34" spans="1:19" s="21" customFormat="1" ht="20.100000000000001" customHeight="1">
      <c r="A34" s="18"/>
      <c r="B34" s="8" t="s">
        <v>654</v>
      </c>
      <c r="C34" s="808">
        <v>16520</v>
      </c>
      <c r="D34" s="524">
        <v>5684</v>
      </c>
      <c r="E34" s="809">
        <v>2057</v>
      </c>
      <c r="F34" s="505">
        <v>3627</v>
      </c>
      <c r="G34" s="524">
        <v>1735</v>
      </c>
      <c r="H34" s="809">
        <v>794</v>
      </c>
      <c r="I34" s="809">
        <v>941</v>
      </c>
      <c r="J34" s="504">
        <v>1291</v>
      </c>
      <c r="K34" s="809">
        <v>553</v>
      </c>
      <c r="L34" s="809">
        <v>738</v>
      </c>
      <c r="M34" s="502">
        <v>1162</v>
      </c>
      <c r="N34" s="809">
        <v>361</v>
      </c>
      <c r="O34" s="809">
        <v>801</v>
      </c>
      <c r="P34" s="504">
        <v>1496</v>
      </c>
      <c r="Q34" s="809">
        <v>349</v>
      </c>
      <c r="R34" s="810">
        <v>1147</v>
      </c>
      <c r="S34" s="18"/>
    </row>
    <row r="35" spans="1:19" s="21" customFormat="1" ht="20.100000000000001" customHeight="1">
      <c r="A35" s="18"/>
      <c r="B35" s="8" t="s">
        <v>655</v>
      </c>
      <c r="C35" s="808">
        <v>13209</v>
      </c>
      <c r="D35" s="524">
        <v>4326</v>
      </c>
      <c r="E35" s="809">
        <v>1560</v>
      </c>
      <c r="F35" s="505">
        <v>2766</v>
      </c>
      <c r="G35" s="524">
        <v>1240</v>
      </c>
      <c r="H35" s="809">
        <v>597</v>
      </c>
      <c r="I35" s="809">
        <v>643</v>
      </c>
      <c r="J35" s="504">
        <v>935</v>
      </c>
      <c r="K35" s="809">
        <v>366</v>
      </c>
      <c r="L35" s="809">
        <v>569</v>
      </c>
      <c r="M35" s="502">
        <v>883</v>
      </c>
      <c r="N35" s="809">
        <v>269</v>
      </c>
      <c r="O35" s="809">
        <v>614</v>
      </c>
      <c r="P35" s="504">
        <v>1268</v>
      </c>
      <c r="Q35" s="809">
        <v>328</v>
      </c>
      <c r="R35" s="810">
        <v>940</v>
      </c>
      <c r="S35" s="18"/>
    </row>
    <row r="36" spans="1:19" s="21" customFormat="1" ht="20.100000000000001" customHeight="1">
      <c r="A36" s="18"/>
      <c r="B36" s="8" t="s">
        <v>329</v>
      </c>
      <c r="C36" s="808">
        <v>10552</v>
      </c>
      <c r="D36" s="524">
        <v>4320</v>
      </c>
      <c r="E36" s="812">
        <v>1385</v>
      </c>
      <c r="F36" s="505">
        <v>2935</v>
      </c>
      <c r="G36" s="524">
        <v>1150</v>
      </c>
      <c r="H36" s="812">
        <v>496</v>
      </c>
      <c r="I36" s="812">
        <v>654</v>
      </c>
      <c r="J36" s="504">
        <v>1019</v>
      </c>
      <c r="K36" s="812">
        <v>330</v>
      </c>
      <c r="L36" s="812">
        <v>689</v>
      </c>
      <c r="M36" s="502">
        <v>1020</v>
      </c>
      <c r="N36" s="812">
        <v>284</v>
      </c>
      <c r="O36" s="812">
        <v>736</v>
      </c>
      <c r="P36" s="504">
        <v>1131</v>
      </c>
      <c r="Q36" s="812">
        <v>275</v>
      </c>
      <c r="R36" s="813">
        <v>856</v>
      </c>
      <c r="S36" s="18"/>
    </row>
    <row r="37" spans="1:19" s="21" customFormat="1" ht="20.100000000000001" customHeight="1">
      <c r="A37" s="18"/>
      <c r="B37" s="8" t="s">
        <v>656</v>
      </c>
      <c r="C37" s="808">
        <v>8834</v>
      </c>
      <c r="D37" s="524">
        <v>3333</v>
      </c>
      <c r="E37" s="812">
        <v>1211</v>
      </c>
      <c r="F37" s="505">
        <v>2122</v>
      </c>
      <c r="G37" s="524">
        <v>989</v>
      </c>
      <c r="H37" s="812">
        <v>464</v>
      </c>
      <c r="I37" s="812">
        <v>525</v>
      </c>
      <c r="J37" s="504">
        <v>691</v>
      </c>
      <c r="K37" s="812">
        <v>290</v>
      </c>
      <c r="L37" s="812">
        <v>401</v>
      </c>
      <c r="M37" s="502">
        <v>701</v>
      </c>
      <c r="N37" s="812">
        <v>220</v>
      </c>
      <c r="O37" s="812">
        <v>481</v>
      </c>
      <c r="P37" s="504">
        <v>952</v>
      </c>
      <c r="Q37" s="812">
        <v>237</v>
      </c>
      <c r="R37" s="813">
        <v>715</v>
      </c>
      <c r="S37" s="18"/>
    </row>
    <row r="38" spans="1:19" s="21" customFormat="1" ht="20.100000000000001" customHeight="1">
      <c r="A38" s="18"/>
      <c r="B38" s="8" t="s">
        <v>657</v>
      </c>
      <c r="C38" s="814">
        <v>4133</v>
      </c>
      <c r="D38" s="524">
        <v>1220</v>
      </c>
      <c r="E38" s="799">
        <v>299</v>
      </c>
      <c r="F38" s="505">
        <v>921</v>
      </c>
      <c r="G38" s="524">
        <v>328</v>
      </c>
      <c r="H38" s="799">
        <v>115</v>
      </c>
      <c r="I38" s="799">
        <v>213</v>
      </c>
      <c r="J38" s="504">
        <v>286</v>
      </c>
      <c r="K38" s="799">
        <v>79</v>
      </c>
      <c r="L38" s="799">
        <v>207</v>
      </c>
      <c r="M38" s="502">
        <v>226</v>
      </c>
      <c r="N38" s="799">
        <v>44</v>
      </c>
      <c r="O38" s="799">
        <v>182</v>
      </c>
      <c r="P38" s="504">
        <v>380</v>
      </c>
      <c r="Q38" s="799">
        <v>61</v>
      </c>
      <c r="R38" s="800">
        <v>319</v>
      </c>
      <c r="S38" s="18"/>
    </row>
    <row r="39" spans="1:19" s="21" customFormat="1" ht="20.100000000000001" customHeight="1">
      <c r="A39" s="18"/>
      <c r="B39" s="9" t="s">
        <v>658</v>
      </c>
      <c r="C39" s="815">
        <v>6592</v>
      </c>
      <c r="D39" s="525">
        <v>2578</v>
      </c>
      <c r="E39" s="816">
        <v>872</v>
      </c>
      <c r="F39" s="513">
        <v>1706</v>
      </c>
      <c r="G39" s="525">
        <v>623</v>
      </c>
      <c r="H39" s="816">
        <v>317</v>
      </c>
      <c r="I39" s="816">
        <v>306</v>
      </c>
      <c r="J39" s="744">
        <v>594</v>
      </c>
      <c r="K39" s="816">
        <v>242</v>
      </c>
      <c r="L39" s="816">
        <v>352</v>
      </c>
      <c r="M39" s="817">
        <v>542</v>
      </c>
      <c r="N39" s="816">
        <v>142</v>
      </c>
      <c r="O39" s="816">
        <v>400</v>
      </c>
      <c r="P39" s="512">
        <v>819</v>
      </c>
      <c r="Q39" s="816">
        <v>171</v>
      </c>
      <c r="R39" s="818">
        <v>648</v>
      </c>
      <c r="S39" s="18"/>
    </row>
    <row r="40" spans="1:19" ht="16.5">
      <c r="B40" s="35" t="s">
        <v>1006</v>
      </c>
      <c r="C40" s="36"/>
      <c r="D40" s="36"/>
      <c r="E40" s="36"/>
      <c r="F40" s="36"/>
      <c r="G40" s="36"/>
      <c r="H40" s="37"/>
      <c r="I40" s="37"/>
      <c r="J40" s="36"/>
      <c r="K40" s="37"/>
      <c r="L40" s="37"/>
      <c r="M40" s="21"/>
      <c r="N40" s="37"/>
      <c r="O40" s="37"/>
      <c r="P40" s="21"/>
      <c r="Q40" s="37"/>
      <c r="R40" s="37"/>
    </row>
    <row r="41" spans="1:19" ht="16.5">
      <c r="B41" s="35" t="s">
        <v>679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21"/>
      <c r="Q41" s="38"/>
      <c r="R41" s="38"/>
    </row>
    <row r="42" spans="1:19" ht="16.5">
      <c r="B42" s="63" t="s">
        <v>398</v>
      </c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9" ht="16.5">
      <c r="B43" s="105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</sheetData>
  <mergeCells count="8">
    <mergeCell ref="B4:B6"/>
    <mergeCell ref="C4:C6"/>
    <mergeCell ref="D4:F5"/>
    <mergeCell ref="G4:R4"/>
    <mergeCell ref="G5:I5"/>
    <mergeCell ref="J5:L5"/>
    <mergeCell ref="M5:O5"/>
    <mergeCell ref="P5:R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61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3">
    <tabColor rgb="FFA4D083"/>
    <pageSetUpPr fitToPage="1"/>
  </sheetPr>
  <dimension ref="A1:N25"/>
  <sheetViews>
    <sheetView showZeros="0" zoomScaleNormal="100" zoomScaleSheetLayoutView="100" workbookViewId="0">
      <selection activeCell="N19" sqref="N19"/>
    </sheetView>
  </sheetViews>
  <sheetFormatPr defaultColWidth="9" defaultRowHeight="13.5"/>
  <cols>
    <col min="1" max="1" width="1.25" style="42" customWidth="1"/>
    <col min="2" max="2" width="12.625" style="42" customWidth="1"/>
    <col min="3" max="5" width="10.625" style="42" customWidth="1"/>
    <col min="6" max="6" width="8.625" style="42" customWidth="1"/>
    <col min="7" max="7" width="10.625" style="42" customWidth="1"/>
    <col min="8" max="8" width="8.625" style="42" customWidth="1"/>
    <col min="9" max="9" width="10.625" style="42" customWidth="1"/>
    <col min="10" max="10" width="8.625" style="42" customWidth="1"/>
    <col min="11" max="11" width="11.375" style="42" customWidth="1"/>
    <col min="12" max="16384" width="9" style="42"/>
  </cols>
  <sheetData>
    <row r="1" spans="1:11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  <c r="J1" s="40"/>
      <c r="K1" s="40"/>
    </row>
    <row r="2" spans="1:11" ht="20.100000000000001" customHeight="1">
      <c r="A2" s="40"/>
      <c r="B2" s="15" t="s">
        <v>311</v>
      </c>
      <c r="C2" s="40"/>
      <c r="D2" s="40"/>
      <c r="E2" s="40"/>
      <c r="F2" s="40"/>
      <c r="G2" s="40"/>
      <c r="H2" s="40"/>
      <c r="I2" s="40"/>
      <c r="J2" s="40"/>
      <c r="K2" s="20"/>
    </row>
    <row r="3" spans="1:11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20"/>
      <c r="K3" s="20" t="s">
        <v>1</v>
      </c>
    </row>
    <row r="4" spans="1:11" s="21" customFormat="1" ht="20.100000000000001" customHeight="1">
      <c r="A4" s="18"/>
      <c r="B4" s="1429" t="s">
        <v>328</v>
      </c>
      <c r="C4" s="1569" t="s">
        <v>313</v>
      </c>
      <c r="D4" s="1570"/>
      <c r="E4" s="1567" t="s">
        <v>818</v>
      </c>
      <c r="F4" s="1568"/>
      <c r="G4" s="1568"/>
      <c r="H4" s="1568"/>
      <c r="I4" s="1473" t="s">
        <v>185</v>
      </c>
      <c r="J4" s="1479"/>
      <c r="K4" s="1444" t="s">
        <v>232</v>
      </c>
    </row>
    <row r="5" spans="1:11" s="21" customFormat="1" ht="20.100000000000001" customHeight="1">
      <c r="A5" s="18"/>
      <c r="B5" s="1442"/>
      <c r="C5" s="1571"/>
      <c r="D5" s="1572"/>
      <c r="E5" s="1445" t="s">
        <v>819</v>
      </c>
      <c r="F5" s="1430"/>
      <c r="G5" s="1565" t="s">
        <v>820</v>
      </c>
      <c r="H5" s="1566"/>
      <c r="I5" s="1539"/>
      <c r="J5" s="1472"/>
      <c r="K5" s="1435"/>
    </row>
    <row r="6" spans="1:11" s="21" customFormat="1" ht="20.100000000000001" customHeight="1">
      <c r="A6" s="18"/>
      <c r="B6" s="1449"/>
      <c r="C6" s="356"/>
      <c r="D6" s="355" t="s">
        <v>2</v>
      </c>
      <c r="E6" s="44"/>
      <c r="F6" s="45" t="s">
        <v>2</v>
      </c>
      <c r="G6" s="46"/>
      <c r="H6" s="254" t="s">
        <v>2</v>
      </c>
      <c r="I6" s="252"/>
      <c r="J6" s="289" t="s">
        <v>2</v>
      </c>
      <c r="K6" s="1573"/>
    </row>
    <row r="7" spans="1:11" s="21" customFormat="1" ht="20.100000000000001" customHeight="1">
      <c r="A7" s="18"/>
      <c r="B7" s="68" t="s">
        <v>162</v>
      </c>
      <c r="C7" s="636">
        <v>16074</v>
      </c>
      <c r="D7" s="662">
        <f>F7+H7+J7</f>
        <v>100</v>
      </c>
      <c r="E7" s="636">
        <v>7393</v>
      </c>
      <c r="F7" s="662">
        <f>E7/$C7*100</f>
        <v>45.993529924101033</v>
      </c>
      <c r="G7" s="637">
        <v>4964</v>
      </c>
      <c r="H7" s="662">
        <f>G7/$C7*100</f>
        <v>30.882169963916883</v>
      </c>
      <c r="I7" s="637">
        <v>3717</v>
      </c>
      <c r="J7" s="662">
        <f>I7/$C7*100</f>
        <v>23.124300111982084</v>
      </c>
      <c r="K7" s="794">
        <v>16.734336935473795</v>
      </c>
    </row>
    <row r="8" spans="1:11" s="21" customFormat="1" ht="20.100000000000001" customHeight="1">
      <c r="A8" s="18"/>
      <c r="B8" s="69" t="s">
        <v>91</v>
      </c>
      <c r="C8" s="607">
        <v>13422</v>
      </c>
      <c r="D8" s="580">
        <f t="shared" ref="D8:D11" si="0">F8+H8+J8</f>
        <v>100</v>
      </c>
      <c r="E8" s="607">
        <v>6071</v>
      </c>
      <c r="F8" s="580">
        <f t="shared" ref="F8:F11" si="1">E8/$C8*100</f>
        <v>45.231709134257194</v>
      </c>
      <c r="G8" s="627">
        <v>4122</v>
      </c>
      <c r="H8" s="580">
        <f t="shared" ref="H8:H11" si="2">G8/$C8*100</f>
        <v>30.710773357174787</v>
      </c>
      <c r="I8" s="627">
        <v>3229</v>
      </c>
      <c r="J8" s="579">
        <f t="shared" ref="J8:J11" si="3">I8/$C8*100</f>
        <v>24.057517508568022</v>
      </c>
      <c r="K8" s="600">
        <v>14.04107081210574</v>
      </c>
    </row>
    <row r="9" spans="1:11" s="21" customFormat="1" ht="20.100000000000001" customHeight="1">
      <c r="A9" s="18"/>
      <c r="B9" s="69" t="s">
        <v>195</v>
      </c>
      <c r="C9" s="607">
        <v>13118</v>
      </c>
      <c r="D9" s="580">
        <f t="shared" si="0"/>
        <v>100.00000000000001</v>
      </c>
      <c r="E9" s="607">
        <v>5835</v>
      </c>
      <c r="F9" s="580">
        <f t="shared" si="1"/>
        <v>44.480865985668551</v>
      </c>
      <c r="G9" s="627">
        <v>4210</v>
      </c>
      <c r="H9" s="580">
        <f t="shared" si="2"/>
        <v>32.093306906540633</v>
      </c>
      <c r="I9" s="627">
        <v>3073</v>
      </c>
      <c r="J9" s="579">
        <f t="shared" si="3"/>
        <v>23.425827107790823</v>
      </c>
      <c r="K9" s="600">
        <v>13.867907075085235</v>
      </c>
    </row>
    <row r="10" spans="1:11" s="21" customFormat="1" ht="20.100000000000001" customHeight="1">
      <c r="A10" s="18"/>
      <c r="B10" s="69" t="s">
        <v>369</v>
      </c>
      <c r="C10" s="607">
        <v>11891</v>
      </c>
      <c r="D10" s="580">
        <f t="shared" si="0"/>
        <v>100</v>
      </c>
      <c r="E10" s="607">
        <v>5013</v>
      </c>
      <c r="F10" s="580">
        <f t="shared" si="1"/>
        <v>42.157934572365654</v>
      </c>
      <c r="G10" s="627">
        <v>3880</v>
      </c>
      <c r="H10" s="580">
        <f t="shared" si="2"/>
        <v>32.629719956269447</v>
      </c>
      <c r="I10" s="627">
        <v>2998</v>
      </c>
      <c r="J10" s="579">
        <f t="shared" si="3"/>
        <v>25.212345471364898</v>
      </c>
      <c r="K10" s="600">
        <v>12.722681702919871</v>
      </c>
    </row>
    <row r="11" spans="1:11" s="21" customFormat="1" ht="20.100000000000001" customHeight="1">
      <c r="A11" s="18"/>
      <c r="B11" s="70" t="s">
        <v>209</v>
      </c>
      <c r="C11" s="608">
        <v>13345</v>
      </c>
      <c r="D11" s="584">
        <f t="shared" si="0"/>
        <v>100</v>
      </c>
      <c r="E11" s="608">
        <v>5549</v>
      </c>
      <c r="F11" s="584">
        <f t="shared" si="1"/>
        <v>41.58111652304234</v>
      </c>
      <c r="G11" s="631">
        <v>4462</v>
      </c>
      <c r="H11" s="584">
        <f t="shared" si="2"/>
        <v>33.435743724241291</v>
      </c>
      <c r="I11" s="631">
        <v>3334</v>
      </c>
      <c r="J11" s="583">
        <f t="shared" si="3"/>
        <v>24.983139752716372</v>
      </c>
      <c r="K11" s="793">
        <v>14.413859771344015</v>
      </c>
    </row>
    <row r="12" spans="1:11" s="21" customFormat="1" ht="9.9499999999999993" customHeight="1">
      <c r="A12" s="18"/>
      <c r="B12" s="71"/>
      <c r="C12" s="72"/>
      <c r="D12" s="357"/>
      <c r="E12" s="72"/>
      <c r="F12" s="73"/>
      <c r="G12" s="72"/>
      <c r="H12" s="73"/>
      <c r="I12" s="72"/>
      <c r="J12" s="73"/>
      <c r="K12" s="73"/>
    </row>
    <row r="13" spans="1:11" s="21" customFormat="1" ht="20.100000000000001" customHeight="1">
      <c r="A13" s="18"/>
      <c r="B13" s="1429" t="s">
        <v>240</v>
      </c>
      <c r="C13" s="1569" t="s">
        <v>313</v>
      </c>
      <c r="D13" s="1570"/>
      <c r="E13" s="1567" t="s">
        <v>818</v>
      </c>
      <c r="F13" s="1568"/>
      <c r="G13" s="1568"/>
      <c r="H13" s="1568"/>
      <c r="I13" s="1473" t="s">
        <v>185</v>
      </c>
      <c r="J13" s="1479"/>
      <c r="K13" s="1444" t="s">
        <v>231</v>
      </c>
    </row>
    <row r="14" spans="1:11" s="21" customFormat="1" ht="20.100000000000001" customHeight="1">
      <c r="A14" s="18"/>
      <c r="B14" s="1442"/>
      <c r="C14" s="1571"/>
      <c r="D14" s="1572"/>
      <c r="E14" s="1445" t="s">
        <v>819</v>
      </c>
      <c r="F14" s="1430"/>
      <c r="G14" s="1565" t="s">
        <v>820</v>
      </c>
      <c r="H14" s="1566"/>
      <c r="I14" s="1539"/>
      <c r="J14" s="1472"/>
      <c r="K14" s="1445"/>
    </row>
    <row r="15" spans="1:11" s="21" customFormat="1" ht="20.100000000000001" customHeight="1">
      <c r="A15" s="18"/>
      <c r="B15" s="1449"/>
      <c r="C15" s="356"/>
      <c r="D15" s="355" t="s">
        <v>2</v>
      </c>
      <c r="E15" s="44"/>
      <c r="F15" s="45" t="s">
        <v>2</v>
      </c>
      <c r="G15" s="46"/>
      <c r="H15" s="254" t="s">
        <v>2</v>
      </c>
      <c r="I15" s="252"/>
      <c r="J15" s="289" t="s">
        <v>2</v>
      </c>
      <c r="K15" s="1478"/>
    </row>
    <row r="16" spans="1:11" s="21" customFormat="1" ht="20.100000000000001" customHeight="1">
      <c r="A16" s="18"/>
      <c r="B16" s="68" t="s">
        <v>162</v>
      </c>
      <c r="C16" s="636">
        <v>1870</v>
      </c>
      <c r="D16" s="662">
        <f>F16+H16+J16</f>
        <v>100</v>
      </c>
      <c r="E16" s="636">
        <v>780</v>
      </c>
      <c r="F16" s="662">
        <f>E16/$C16*100</f>
        <v>41.711229946524064</v>
      </c>
      <c r="G16" s="637">
        <v>544</v>
      </c>
      <c r="H16" s="662">
        <f>G16/$C16*100</f>
        <v>29.09090909090909</v>
      </c>
      <c r="I16" s="637">
        <v>546</v>
      </c>
      <c r="J16" s="662">
        <f>I16/$C16*100</f>
        <v>29.197860962566846</v>
      </c>
      <c r="K16" s="794">
        <v>12.136552440290759</v>
      </c>
    </row>
    <row r="17" spans="1:14" s="21" customFormat="1" ht="20.100000000000001" customHeight="1">
      <c r="A17" s="18"/>
      <c r="B17" s="69" t="s">
        <v>91</v>
      </c>
      <c r="C17" s="607">
        <v>1626</v>
      </c>
      <c r="D17" s="580">
        <f t="shared" ref="D17:D20" si="4">F17+H17+J17</f>
        <v>100</v>
      </c>
      <c r="E17" s="607">
        <v>640</v>
      </c>
      <c r="F17" s="580">
        <f t="shared" ref="F17:F20" si="5">E17/$C17*100</f>
        <v>39.360393603936039</v>
      </c>
      <c r="G17" s="627">
        <v>473</v>
      </c>
      <c r="H17" s="580">
        <f t="shared" ref="H17:H20" si="6">G17/$C17*100</f>
        <v>29.08979089790898</v>
      </c>
      <c r="I17" s="627">
        <v>513</v>
      </c>
      <c r="J17" s="579">
        <f t="shared" ref="J17:J20" si="7">I17/$C17*100</f>
        <v>31.549815498154981</v>
      </c>
      <c r="K17" s="600">
        <v>10.124848220679349</v>
      </c>
    </row>
    <row r="18" spans="1:14" s="21" customFormat="1" ht="20.100000000000001" customHeight="1">
      <c r="A18" s="18"/>
      <c r="B18" s="69" t="s">
        <v>195</v>
      </c>
      <c r="C18" s="607">
        <v>1674</v>
      </c>
      <c r="D18" s="580">
        <f t="shared" si="4"/>
        <v>100</v>
      </c>
      <c r="E18" s="607">
        <v>670</v>
      </c>
      <c r="F18" s="580">
        <f t="shared" si="5"/>
        <v>40.023894862604543</v>
      </c>
      <c r="G18" s="627">
        <v>483</v>
      </c>
      <c r="H18" s="580">
        <f t="shared" si="6"/>
        <v>28.853046594982079</v>
      </c>
      <c r="I18" s="627">
        <v>521</v>
      </c>
      <c r="J18" s="579">
        <f t="shared" si="7"/>
        <v>31.123058542413379</v>
      </c>
      <c r="K18" s="600">
        <v>9.9604319757236777</v>
      </c>
    </row>
    <row r="19" spans="1:14" s="21" customFormat="1" ht="20.100000000000001" customHeight="1">
      <c r="A19" s="18"/>
      <c r="B19" s="69" t="s">
        <v>369</v>
      </c>
      <c r="C19" s="607">
        <v>1515</v>
      </c>
      <c r="D19" s="580">
        <f t="shared" si="4"/>
        <v>100</v>
      </c>
      <c r="E19" s="607">
        <v>621</v>
      </c>
      <c r="F19" s="580">
        <f t="shared" si="5"/>
        <v>40.990099009900987</v>
      </c>
      <c r="G19" s="627">
        <v>456</v>
      </c>
      <c r="H19" s="580">
        <f t="shared" si="6"/>
        <v>30.099009900990097</v>
      </c>
      <c r="I19" s="627">
        <v>438</v>
      </c>
      <c r="J19" s="579">
        <f t="shared" si="7"/>
        <v>28.910891089108908</v>
      </c>
      <c r="K19" s="600">
        <v>8.6710164835164836</v>
      </c>
    </row>
    <row r="20" spans="1:14" s="21" customFormat="1" ht="20.100000000000001" customHeight="1">
      <c r="A20" s="18"/>
      <c r="B20" s="70" t="s">
        <v>209</v>
      </c>
      <c r="C20" s="608">
        <v>1753</v>
      </c>
      <c r="D20" s="584">
        <f t="shared" si="4"/>
        <v>100</v>
      </c>
      <c r="E20" s="608">
        <v>746</v>
      </c>
      <c r="F20" s="584">
        <f t="shared" si="5"/>
        <v>42.555618938961778</v>
      </c>
      <c r="G20" s="631">
        <v>488</v>
      </c>
      <c r="H20" s="584">
        <f t="shared" si="6"/>
        <v>27.837992013690815</v>
      </c>
      <c r="I20" s="631">
        <v>519</v>
      </c>
      <c r="J20" s="583">
        <f t="shared" si="7"/>
        <v>29.606389047347403</v>
      </c>
      <c r="K20" s="793">
        <v>9.5805437901352644</v>
      </c>
    </row>
    <row r="21" spans="1:14" s="21" customFormat="1" ht="15" customHeight="1">
      <c r="A21" s="18"/>
      <c r="B21" s="35" t="s">
        <v>1023</v>
      </c>
      <c r="C21" s="35"/>
      <c r="D21" s="35"/>
      <c r="E21" s="36"/>
      <c r="F21" s="36"/>
      <c r="G21" s="36"/>
      <c r="H21" s="36"/>
      <c r="I21" s="36"/>
      <c r="J21" s="36"/>
      <c r="K21" s="36"/>
      <c r="L21" s="36"/>
      <c r="M21" s="36"/>
      <c r="N21" s="42"/>
    </row>
    <row r="22" spans="1:14" s="59" customFormat="1" ht="15" customHeight="1">
      <c r="A22" s="55"/>
      <c r="B22" s="35" t="s">
        <v>821</v>
      </c>
      <c r="C22" s="38"/>
      <c r="D22" s="38"/>
      <c r="E22" s="38"/>
      <c r="F22" s="38"/>
      <c r="G22" s="38"/>
      <c r="H22" s="38"/>
      <c r="I22" s="38"/>
      <c r="J22" s="38"/>
      <c r="K22" s="38"/>
    </row>
    <row r="23" spans="1:14" s="59" customFormat="1" ht="15" customHeight="1">
      <c r="B23" s="35" t="s">
        <v>822</v>
      </c>
    </row>
    <row r="24" spans="1:14" s="67" customFormat="1" ht="15" customHeight="1">
      <c r="B24" s="67" t="s">
        <v>823</v>
      </c>
    </row>
    <row r="25" spans="1:14" s="67" customFormat="1" ht="15" customHeight="1">
      <c r="B25" s="67" t="s">
        <v>824</v>
      </c>
    </row>
  </sheetData>
  <mergeCells count="14">
    <mergeCell ref="B4:B6"/>
    <mergeCell ref="K4:K6"/>
    <mergeCell ref="E5:F5"/>
    <mergeCell ref="G5:H5"/>
    <mergeCell ref="E4:H4"/>
    <mergeCell ref="I4:J5"/>
    <mergeCell ref="C4:D5"/>
    <mergeCell ref="B13:B15"/>
    <mergeCell ref="K13:K15"/>
    <mergeCell ref="E14:F14"/>
    <mergeCell ref="G14:H14"/>
    <mergeCell ref="E13:H13"/>
    <mergeCell ref="I13:J14"/>
    <mergeCell ref="C13:D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tabColor rgb="FF79BAF2"/>
    <pageSetUpPr fitToPage="1"/>
  </sheetPr>
  <dimension ref="A1:AB15"/>
  <sheetViews>
    <sheetView showZeros="0" zoomScaleNormal="100" zoomScaleSheetLayoutView="100" workbookViewId="0">
      <selection activeCell="L23" sqref="L23"/>
    </sheetView>
  </sheetViews>
  <sheetFormatPr defaultColWidth="9" defaultRowHeight="13.5"/>
  <cols>
    <col min="1" max="1" width="1.25" style="42" customWidth="1"/>
    <col min="2" max="2" width="12.625" style="42" customWidth="1"/>
    <col min="3" max="4" width="6.875" style="42" customWidth="1"/>
    <col min="5" max="5" width="6.875" style="388" customWidth="1"/>
    <col min="6" max="27" width="6.875" style="42" customWidth="1"/>
    <col min="28" max="16384" width="9" style="42"/>
  </cols>
  <sheetData>
    <row r="1" spans="1:28" ht="14.1" customHeight="1">
      <c r="A1" s="40"/>
      <c r="B1" s="41" t="s">
        <v>0</v>
      </c>
      <c r="C1" s="40"/>
      <c r="D1" s="40"/>
      <c r="E1" s="382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2" spans="1:28" ht="20.100000000000001" customHeight="1">
      <c r="A2" s="40"/>
      <c r="B2" s="15" t="s">
        <v>172</v>
      </c>
      <c r="C2" s="15"/>
      <c r="D2" s="15"/>
      <c r="E2" s="389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</row>
    <row r="3" spans="1:28" s="21" customFormat="1" ht="20.100000000000001" customHeight="1">
      <c r="A3" s="18"/>
      <c r="B3" s="18"/>
      <c r="C3" s="18"/>
      <c r="D3" s="18"/>
      <c r="E3" s="377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20" t="s">
        <v>1</v>
      </c>
      <c r="AB3" s="18"/>
    </row>
    <row r="4" spans="1:28" s="21" customFormat="1" ht="10.5" customHeight="1">
      <c r="A4" s="18"/>
      <c r="B4" s="1429"/>
      <c r="C4" s="1444" t="s">
        <v>808</v>
      </c>
      <c r="D4" s="1429"/>
      <c r="E4" s="1432"/>
      <c r="F4" s="1432"/>
      <c r="G4" s="1432"/>
      <c r="H4" s="1432"/>
      <c r="I4" s="1432"/>
      <c r="J4" s="1432"/>
      <c r="K4" s="1432"/>
      <c r="L4" s="1432"/>
      <c r="M4" s="1432"/>
      <c r="N4" s="1432"/>
      <c r="O4" s="1432"/>
      <c r="P4" s="1432"/>
      <c r="Q4" s="1432"/>
      <c r="R4" s="1432"/>
      <c r="S4" s="1432"/>
      <c r="T4" s="1432"/>
      <c r="U4" s="1432"/>
      <c r="V4" s="1432"/>
      <c r="W4" s="1432"/>
      <c r="X4" s="1432"/>
      <c r="Y4" s="1432"/>
      <c r="Z4" s="1432"/>
      <c r="AA4" s="18"/>
    </row>
    <row r="5" spans="1:28" s="21" customFormat="1" ht="9.9499999999999993" customHeight="1">
      <c r="A5" s="18"/>
      <c r="B5" s="1430"/>
      <c r="C5" s="1445"/>
      <c r="D5" s="1430"/>
      <c r="E5" s="1433" t="s">
        <v>14</v>
      </c>
      <c r="F5" s="1434"/>
      <c r="G5" s="1437" t="s">
        <v>15</v>
      </c>
      <c r="H5" s="1434"/>
      <c r="I5" s="1437" t="s">
        <v>16</v>
      </c>
      <c r="J5" s="1434"/>
      <c r="K5" s="1437" t="s">
        <v>17</v>
      </c>
      <c r="L5" s="1434"/>
      <c r="M5" s="1437" t="s">
        <v>18</v>
      </c>
      <c r="N5" s="1434"/>
      <c r="O5" s="1437" t="s">
        <v>52</v>
      </c>
      <c r="P5" s="1441"/>
      <c r="Q5" s="51"/>
      <c r="R5" s="51"/>
      <c r="S5" s="51"/>
      <c r="T5" s="51"/>
      <c r="U5" s="51"/>
      <c r="V5" s="51"/>
      <c r="W5" s="51"/>
      <c r="X5" s="51"/>
      <c r="Y5" s="51"/>
      <c r="Z5" s="51"/>
      <c r="AA5" s="18"/>
    </row>
    <row r="6" spans="1:28" s="21" customFormat="1" ht="9.9499999999999993" customHeight="1">
      <c r="A6" s="18"/>
      <c r="B6" s="1430"/>
      <c r="C6" s="1445"/>
      <c r="D6" s="1430"/>
      <c r="E6" s="1435"/>
      <c r="F6" s="1436"/>
      <c r="G6" s="1438"/>
      <c r="H6" s="1436"/>
      <c r="I6" s="1438"/>
      <c r="J6" s="1436"/>
      <c r="K6" s="1438"/>
      <c r="L6" s="1436"/>
      <c r="M6" s="1438"/>
      <c r="N6" s="1436"/>
      <c r="O6" s="1438"/>
      <c r="P6" s="1436"/>
      <c r="Q6" s="1439" t="s">
        <v>6</v>
      </c>
      <c r="R6" s="1440"/>
      <c r="S6" s="327"/>
      <c r="T6" s="327"/>
      <c r="U6" s="327"/>
      <c r="V6" s="327"/>
      <c r="W6" s="327"/>
      <c r="X6" s="327"/>
      <c r="Y6" s="364"/>
      <c r="Z6" s="364"/>
      <c r="AA6" s="18"/>
    </row>
    <row r="7" spans="1:28" s="21" customFormat="1" ht="29.25" customHeight="1">
      <c r="A7" s="18"/>
      <c r="B7" s="1430"/>
      <c r="C7" s="1445"/>
      <c r="D7" s="1430"/>
      <c r="E7" s="1435"/>
      <c r="F7" s="1436"/>
      <c r="G7" s="1438"/>
      <c r="H7" s="1436"/>
      <c r="I7" s="1438"/>
      <c r="J7" s="1436"/>
      <c r="K7" s="1438"/>
      <c r="L7" s="1436"/>
      <c r="M7" s="1438"/>
      <c r="N7" s="1436"/>
      <c r="O7" s="1438"/>
      <c r="P7" s="1436"/>
      <c r="Q7" s="1438"/>
      <c r="R7" s="1442"/>
      <c r="S7" s="1439" t="s">
        <v>7</v>
      </c>
      <c r="T7" s="1443"/>
      <c r="U7" s="1439" t="s">
        <v>1022</v>
      </c>
      <c r="V7" s="1443"/>
      <c r="W7" s="1439" t="s">
        <v>143</v>
      </c>
      <c r="X7" s="1443"/>
      <c r="Y7" s="1439" t="s">
        <v>1021</v>
      </c>
      <c r="Z7" s="1440"/>
      <c r="AA7" s="18"/>
    </row>
    <row r="8" spans="1:28" s="21" customFormat="1" ht="20.100000000000001" customHeight="1">
      <c r="A8" s="18"/>
      <c r="B8" s="1431"/>
      <c r="C8" s="129"/>
      <c r="D8" s="23" t="s">
        <v>2</v>
      </c>
      <c r="E8" s="44"/>
      <c r="F8" s="27" t="s">
        <v>2</v>
      </c>
      <c r="G8" s="53"/>
      <c r="H8" s="27" t="s">
        <v>4</v>
      </c>
      <c r="I8" s="53"/>
      <c r="J8" s="27" t="s">
        <v>4</v>
      </c>
      <c r="K8" s="53"/>
      <c r="L8" s="27" t="s">
        <v>4</v>
      </c>
      <c r="M8" s="53"/>
      <c r="N8" s="27" t="s">
        <v>4</v>
      </c>
      <c r="O8" s="53"/>
      <c r="P8" s="25" t="s">
        <v>4</v>
      </c>
      <c r="Q8" s="368"/>
      <c r="R8" s="27" t="s">
        <v>2</v>
      </c>
      <c r="S8" s="53"/>
      <c r="T8" s="25" t="s">
        <v>2</v>
      </c>
      <c r="U8" s="368"/>
      <c r="V8" s="27" t="s">
        <v>2</v>
      </c>
      <c r="W8" s="53"/>
      <c r="X8" s="25" t="s">
        <v>2</v>
      </c>
      <c r="Y8" s="368"/>
      <c r="Z8" s="25" t="s">
        <v>2</v>
      </c>
      <c r="AA8" s="18"/>
    </row>
    <row r="9" spans="1:28" s="21" customFormat="1" ht="20.100000000000001" customHeight="1">
      <c r="A9" s="18"/>
      <c r="B9" s="371" t="s">
        <v>162</v>
      </c>
      <c r="C9" s="635">
        <v>98625</v>
      </c>
      <c r="D9" s="756">
        <f>F9+H9+J9+L9+N9+P9</f>
        <v>100</v>
      </c>
      <c r="E9" s="636">
        <v>19282</v>
      </c>
      <c r="F9" s="756">
        <f>E9/C9*100</f>
        <v>19.550823827629912</v>
      </c>
      <c r="G9" s="638">
        <v>11390</v>
      </c>
      <c r="H9" s="756">
        <f>G9/$C9*100</f>
        <v>11.548795944233206</v>
      </c>
      <c r="I9" s="638">
        <v>13569</v>
      </c>
      <c r="J9" s="756">
        <f>I9/$C9*100</f>
        <v>13.758174904942965</v>
      </c>
      <c r="K9" s="638">
        <v>16511</v>
      </c>
      <c r="L9" s="756">
        <f>K9/$C9*100</f>
        <v>16.741191381495561</v>
      </c>
      <c r="M9" s="638">
        <v>15835</v>
      </c>
      <c r="N9" s="756">
        <f>M9/$C9*100</f>
        <v>16.055766793409379</v>
      </c>
      <c r="O9" s="638">
        <v>22038</v>
      </c>
      <c r="P9" s="756">
        <f>O9/$C9*100</f>
        <v>22.345247148288973</v>
      </c>
      <c r="Q9" s="637">
        <v>16177</v>
      </c>
      <c r="R9" s="756">
        <f>Q9/$C9*100</f>
        <v>16.402534854245882</v>
      </c>
      <c r="S9" s="638">
        <v>4523</v>
      </c>
      <c r="T9" s="938">
        <f>S9/$C9*100</f>
        <v>4.5860583016476557</v>
      </c>
      <c r="U9" s="637">
        <v>4153</v>
      </c>
      <c r="V9" s="938">
        <f>U9/$C9*100</f>
        <v>4.2108998732572882</v>
      </c>
      <c r="W9" s="638">
        <v>3849</v>
      </c>
      <c r="X9" s="938">
        <f>W9/$C9*100</f>
        <v>3.902661596958175</v>
      </c>
      <c r="Y9" s="637">
        <v>3652</v>
      </c>
      <c r="Z9" s="939">
        <f>Y9/$C9*100</f>
        <v>3.7029150823827628</v>
      </c>
      <c r="AA9" s="943"/>
    </row>
    <row r="10" spans="1:28" s="21" customFormat="1" ht="20.100000000000001" customHeight="1">
      <c r="A10" s="18"/>
      <c r="B10" s="370" t="s">
        <v>91</v>
      </c>
      <c r="C10" s="578">
        <v>97373</v>
      </c>
      <c r="D10" s="579">
        <f t="shared" ref="D10:D13" si="0">F10+H10+J10+L10+N10+P10</f>
        <v>100</v>
      </c>
      <c r="E10" s="607">
        <v>18299</v>
      </c>
      <c r="F10" s="628">
        <f t="shared" ref="F10:F13" si="1">E10/C10*100</f>
        <v>18.792683803518429</v>
      </c>
      <c r="G10" s="640">
        <v>11266</v>
      </c>
      <c r="H10" s="757">
        <f t="shared" ref="H10:H13" si="2">G10/$C10*100</f>
        <v>11.569942386493176</v>
      </c>
      <c r="I10" s="640">
        <v>12706</v>
      </c>
      <c r="J10" s="757">
        <f t="shared" ref="J10:J13" si="3">I10/$C10*100</f>
        <v>13.048791759522659</v>
      </c>
      <c r="K10" s="640">
        <v>16195</v>
      </c>
      <c r="L10" s="757">
        <f t="shared" ref="L10:L13" si="4">K10/$C10*100</f>
        <v>16.631920552925351</v>
      </c>
      <c r="M10" s="640">
        <v>15849</v>
      </c>
      <c r="N10" s="757">
        <f t="shared" ref="N10:N13" si="5">M10/$C10*100</f>
        <v>16.276585911905762</v>
      </c>
      <c r="O10" s="640">
        <v>23058</v>
      </c>
      <c r="P10" s="580">
        <f t="shared" ref="P10:P13" si="6">O10/$C10*100</f>
        <v>23.680075585634622</v>
      </c>
      <c r="Q10" s="627">
        <v>16871</v>
      </c>
      <c r="R10" s="628">
        <f t="shared" ref="R10:R13" si="7">Q10/$C10*100</f>
        <v>17.32615817526419</v>
      </c>
      <c r="S10" s="640">
        <v>4549</v>
      </c>
      <c r="T10" s="939">
        <f t="shared" ref="T10:T13" si="8">S10/$C10*100</f>
        <v>4.6717262485493922</v>
      </c>
      <c r="U10" s="627">
        <v>4183</v>
      </c>
      <c r="V10" s="941">
        <f t="shared" ref="V10:V13" si="9">U10/$C10*100</f>
        <v>4.2958520329043983</v>
      </c>
      <c r="W10" s="640">
        <v>4118</v>
      </c>
      <c r="X10" s="939">
        <f t="shared" ref="X10:X13" si="10">W10/$C10*100</f>
        <v>4.2290984153718174</v>
      </c>
      <c r="Y10" s="627">
        <v>4021</v>
      </c>
      <c r="Z10" s="939">
        <f t="shared" ref="Z10:Z13" si="11">Y10/$C10*100</f>
        <v>4.1294814784385814</v>
      </c>
      <c r="AA10" s="943"/>
    </row>
    <row r="11" spans="1:28" s="21" customFormat="1" ht="20.100000000000001" customHeight="1">
      <c r="A11" s="18"/>
      <c r="B11" s="370" t="s">
        <v>195</v>
      </c>
      <c r="C11" s="578">
        <v>97535</v>
      </c>
      <c r="D11" s="579">
        <f t="shared" si="0"/>
        <v>100</v>
      </c>
      <c r="E11" s="607">
        <v>17409</v>
      </c>
      <c r="F11" s="628">
        <f t="shared" si="1"/>
        <v>17.848977290203514</v>
      </c>
      <c r="G11" s="640">
        <v>11628</v>
      </c>
      <c r="H11" s="757">
        <f t="shared" si="2"/>
        <v>11.921874199005485</v>
      </c>
      <c r="I11" s="640">
        <v>12412</v>
      </c>
      <c r="J11" s="757">
        <f t="shared" si="3"/>
        <v>12.725688214487107</v>
      </c>
      <c r="K11" s="640">
        <v>15563</v>
      </c>
      <c r="L11" s="757">
        <f t="shared" si="4"/>
        <v>15.956323371097556</v>
      </c>
      <c r="M11" s="640">
        <v>16038</v>
      </c>
      <c r="N11" s="757">
        <f t="shared" si="5"/>
        <v>16.443328036089607</v>
      </c>
      <c r="O11" s="640">
        <v>24485</v>
      </c>
      <c r="P11" s="580">
        <f t="shared" si="6"/>
        <v>25.103808889116731</v>
      </c>
      <c r="Q11" s="627">
        <v>17707</v>
      </c>
      <c r="R11" s="628">
        <f t="shared" si="7"/>
        <v>18.154508637924849</v>
      </c>
      <c r="S11" s="640">
        <v>4625</v>
      </c>
      <c r="T11" s="939">
        <f t="shared" si="8"/>
        <v>4.7418875275542121</v>
      </c>
      <c r="U11" s="627">
        <v>4346</v>
      </c>
      <c r="V11" s="941">
        <f t="shared" si="9"/>
        <v>4.4558363664325622</v>
      </c>
      <c r="W11" s="640">
        <v>4256</v>
      </c>
      <c r="X11" s="939">
        <f t="shared" si="10"/>
        <v>4.3635617983288046</v>
      </c>
      <c r="Y11" s="627">
        <v>4480</v>
      </c>
      <c r="Z11" s="939">
        <f t="shared" si="11"/>
        <v>4.5932229456092681</v>
      </c>
      <c r="AA11" s="943"/>
    </row>
    <row r="12" spans="1:28" s="21" customFormat="1" ht="20.100000000000001" customHeight="1">
      <c r="A12" s="18"/>
      <c r="B12" s="370" t="s">
        <v>369</v>
      </c>
      <c r="C12" s="578">
        <v>96541</v>
      </c>
      <c r="D12" s="579">
        <f t="shared" si="0"/>
        <v>100</v>
      </c>
      <c r="E12" s="607">
        <v>16469</v>
      </c>
      <c r="F12" s="628">
        <f t="shared" si="1"/>
        <v>17.059073347075334</v>
      </c>
      <c r="G12" s="640">
        <v>11652</v>
      </c>
      <c r="H12" s="757">
        <f t="shared" si="2"/>
        <v>12.069483431909758</v>
      </c>
      <c r="I12" s="640">
        <v>11668</v>
      </c>
      <c r="J12" s="757">
        <f t="shared" si="3"/>
        <v>12.086056701297894</v>
      </c>
      <c r="K12" s="640">
        <v>14999</v>
      </c>
      <c r="L12" s="757">
        <f t="shared" si="4"/>
        <v>15.536404222040376</v>
      </c>
      <c r="M12" s="640">
        <v>16123</v>
      </c>
      <c r="N12" s="757">
        <f t="shared" si="5"/>
        <v>16.700676396556904</v>
      </c>
      <c r="O12" s="640">
        <v>25630</v>
      </c>
      <c r="P12" s="580">
        <f t="shared" si="6"/>
        <v>26.548305901119733</v>
      </c>
      <c r="Q12" s="627">
        <v>18471</v>
      </c>
      <c r="R12" s="628">
        <f t="shared" si="7"/>
        <v>19.132803679265802</v>
      </c>
      <c r="S12" s="640">
        <v>4824</v>
      </c>
      <c r="T12" s="939">
        <f t="shared" si="8"/>
        <v>4.9968407205228864</v>
      </c>
      <c r="U12" s="627">
        <v>4490</v>
      </c>
      <c r="V12" s="941">
        <f t="shared" si="9"/>
        <v>4.6508737220455556</v>
      </c>
      <c r="W12" s="640">
        <v>4246</v>
      </c>
      <c r="X12" s="939">
        <f t="shared" si="10"/>
        <v>4.3981313638764874</v>
      </c>
      <c r="Y12" s="627">
        <v>4911</v>
      </c>
      <c r="Z12" s="939">
        <f t="shared" si="11"/>
        <v>5.0869578728208742</v>
      </c>
      <c r="AA12" s="943"/>
    </row>
    <row r="13" spans="1:28" s="21" customFormat="1" ht="20.100000000000001" customHeight="1">
      <c r="A13" s="18"/>
      <c r="B13" s="373" t="s">
        <v>209</v>
      </c>
      <c r="C13" s="582">
        <v>95239</v>
      </c>
      <c r="D13" s="583">
        <f t="shared" si="0"/>
        <v>100</v>
      </c>
      <c r="E13" s="608">
        <v>14890</v>
      </c>
      <c r="F13" s="632">
        <f t="shared" si="1"/>
        <v>15.634351473661001</v>
      </c>
      <c r="G13" s="641">
        <v>11507</v>
      </c>
      <c r="H13" s="758">
        <f t="shared" si="2"/>
        <v>12.082235218765423</v>
      </c>
      <c r="I13" s="641">
        <v>11029</v>
      </c>
      <c r="J13" s="758">
        <f t="shared" si="3"/>
        <v>11.580339986770126</v>
      </c>
      <c r="K13" s="641">
        <v>14445</v>
      </c>
      <c r="L13" s="758">
        <f t="shared" si="4"/>
        <v>15.167105912493831</v>
      </c>
      <c r="M13" s="641">
        <v>16170</v>
      </c>
      <c r="N13" s="758">
        <f t="shared" si="5"/>
        <v>16.978338705782296</v>
      </c>
      <c r="O13" s="641">
        <v>27198</v>
      </c>
      <c r="P13" s="584">
        <f t="shared" si="6"/>
        <v>28.557628702527328</v>
      </c>
      <c r="Q13" s="631">
        <v>19636</v>
      </c>
      <c r="R13" s="632">
        <f t="shared" si="7"/>
        <v>20.617604132760739</v>
      </c>
      <c r="S13" s="641">
        <v>5369</v>
      </c>
      <c r="T13" s="940">
        <f t="shared" si="8"/>
        <v>5.637396444733775</v>
      </c>
      <c r="U13" s="631">
        <v>4621</v>
      </c>
      <c r="V13" s="942">
        <f t="shared" si="9"/>
        <v>4.8520039059628939</v>
      </c>
      <c r="W13" s="641">
        <v>4222</v>
      </c>
      <c r="X13" s="940">
        <f t="shared" si="10"/>
        <v>4.4330578859500838</v>
      </c>
      <c r="Y13" s="631">
        <v>5424</v>
      </c>
      <c r="Z13" s="940">
        <f t="shared" si="11"/>
        <v>5.6951458961139876</v>
      </c>
      <c r="AA13" s="943"/>
    </row>
    <row r="14" spans="1:28" s="21" customFormat="1" ht="15" customHeight="1">
      <c r="A14" s="18"/>
      <c r="B14" s="35" t="s">
        <v>1002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</row>
    <row r="15" spans="1:28">
      <c r="B15" s="35" t="s">
        <v>756</v>
      </c>
    </row>
  </sheetData>
  <mergeCells count="14">
    <mergeCell ref="B4:B8"/>
    <mergeCell ref="E4:Z4"/>
    <mergeCell ref="E5:F7"/>
    <mergeCell ref="G5:H7"/>
    <mergeCell ref="I5:J7"/>
    <mergeCell ref="K5:L7"/>
    <mergeCell ref="M5:N7"/>
    <mergeCell ref="Y7:Z7"/>
    <mergeCell ref="O5:P7"/>
    <mergeCell ref="Q6:R7"/>
    <mergeCell ref="S7:T7"/>
    <mergeCell ref="U7:V7"/>
    <mergeCell ref="W7:X7"/>
    <mergeCell ref="C4:D7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N19"/>
  <sheetViews>
    <sheetView showZeros="0" zoomScaleNormal="100" zoomScaleSheetLayoutView="100" workbookViewId="0">
      <selection activeCell="M25" sqref="M25"/>
    </sheetView>
  </sheetViews>
  <sheetFormatPr defaultColWidth="9" defaultRowHeight="13.5"/>
  <cols>
    <col min="1" max="1" width="1.25" style="42" customWidth="1"/>
    <col min="2" max="2" width="3.625" style="42" customWidth="1"/>
    <col min="3" max="3" width="4.625" style="42" customWidth="1"/>
    <col min="4" max="4" width="8.625" style="42" customWidth="1"/>
    <col min="5" max="7" width="10.625" style="42" customWidth="1"/>
    <col min="8" max="8" width="7.625" style="42" customWidth="1"/>
    <col min="9" max="9" width="10.625" style="42" customWidth="1"/>
    <col min="10" max="10" width="7.625" style="42" customWidth="1"/>
    <col min="11" max="11" width="10.625" style="42" customWidth="1"/>
    <col min="12" max="12" width="7.625" style="42" customWidth="1"/>
    <col min="13" max="13" width="10.375" style="42" customWidth="1"/>
    <col min="14" max="16384" width="9" style="42"/>
  </cols>
  <sheetData>
    <row r="1" spans="1:14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20.100000000000001" customHeight="1">
      <c r="A2" s="40"/>
      <c r="B2" s="15" t="s">
        <v>312</v>
      </c>
      <c r="D2" s="15"/>
      <c r="E2" s="15"/>
      <c r="F2" s="15"/>
      <c r="G2" s="15"/>
      <c r="H2" s="15"/>
      <c r="I2" s="15"/>
      <c r="J2" s="15"/>
      <c r="K2" s="15"/>
      <c r="L2" s="15"/>
      <c r="M2" s="20"/>
    </row>
    <row r="3" spans="1:14" s="21" customFormat="1" ht="20.100000000000001" customHeight="1">
      <c r="A3" s="18"/>
      <c r="B3" s="18"/>
      <c r="C3" s="19"/>
      <c r="D3" s="19"/>
      <c r="E3" s="18"/>
      <c r="F3" s="18"/>
      <c r="G3" s="18"/>
      <c r="H3" s="18"/>
      <c r="I3" s="18"/>
      <c r="J3" s="18"/>
      <c r="K3" s="20"/>
      <c r="M3" s="20" t="s">
        <v>1</v>
      </c>
    </row>
    <row r="4" spans="1:14" s="21" customFormat="1" ht="20.100000000000001" customHeight="1">
      <c r="A4" s="18"/>
      <c r="B4" s="1441" t="s">
        <v>457</v>
      </c>
      <c r="C4" s="1441"/>
      <c r="D4" s="1447"/>
      <c r="E4" s="1569" t="s">
        <v>313</v>
      </c>
      <c r="F4" s="1570"/>
      <c r="G4" s="1567" t="s">
        <v>818</v>
      </c>
      <c r="H4" s="1568"/>
      <c r="I4" s="1568"/>
      <c r="J4" s="1568"/>
      <c r="K4" s="1473" t="s">
        <v>185</v>
      </c>
      <c r="L4" s="1479"/>
      <c r="M4" s="1433" t="s">
        <v>231</v>
      </c>
      <c r="N4" s="42"/>
    </row>
    <row r="5" spans="1:14" s="21" customFormat="1" ht="20.100000000000001" customHeight="1">
      <c r="A5" s="18"/>
      <c r="B5" s="1442"/>
      <c r="C5" s="1442"/>
      <c r="D5" s="1448"/>
      <c r="E5" s="1571"/>
      <c r="F5" s="1572"/>
      <c r="G5" s="1445" t="s">
        <v>819</v>
      </c>
      <c r="H5" s="1430"/>
      <c r="I5" s="1565" t="s">
        <v>820</v>
      </c>
      <c r="J5" s="1566"/>
      <c r="K5" s="1539"/>
      <c r="L5" s="1472"/>
      <c r="M5" s="1435"/>
      <c r="N5" s="42"/>
    </row>
    <row r="6" spans="1:14" s="21" customFormat="1" ht="20.100000000000001" customHeight="1">
      <c r="A6" s="18"/>
      <c r="B6" s="1449"/>
      <c r="C6" s="1449"/>
      <c r="D6" s="1450"/>
      <c r="E6" s="356"/>
      <c r="F6" s="355" t="s">
        <v>2</v>
      </c>
      <c r="G6" s="44"/>
      <c r="H6" s="45" t="s">
        <v>2</v>
      </c>
      <c r="I6" s="46"/>
      <c r="J6" s="254" t="s">
        <v>2</v>
      </c>
      <c r="K6" s="252"/>
      <c r="L6" s="23" t="s">
        <v>2</v>
      </c>
      <c r="M6" s="1573"/>
      <c r="N6" s="42"/>
    </row>
    <row r="7" spans="1:14" s="21" customFormat="1" ht="20.100000000000001" customHeight="1">
      <c r="A7" s="18"/>
      <c r="B7" s="1451" t="s">
        <v>330</v>
      </c>
      <c r="C7" s="1451"/>
      <c r="D7" s="1452"/>
      <c r="E7" s="636">
        <v>13345</v>
      </c>
      <c r="F7" s="662">
        <f>H7+J7+L7</f>
        <v>100</v>
      </c>
      <c r="G7" s="636">
        <v>5549</v>
      </c>
      <c r="H7" s="662">
        <f>G7/E7*100</f>
        <v>41.58111652304234</v>
      </c>
      <c r="I7" s="637">
        <v>4462</v>
      </c>
      <c r="J7" s="663">
        <f>I7/E7*100</f>
        <v>33.435743724241291</v>
      </c>
      <c r="K7" s="637">
        <v>3334</v>
      </c>
      <c r="L7" s="663">
        <f>K7/E7*100</f>
        <v>24.983139752716372</v>
      </c>
      <c r="M7" s="794">
        <v>14.413859771344015</v>
      </c>
      <c r="N7" s="65"/>
    </row>
    <row r="8" spans="1:14" s="21" customFormat="1" ht="20.100000000000001" customHeight="1">
      <c r="A8" s="18"/>
      <c r="B8" s="1451" t="s">
        <v>25</v>
      </c>
      <c r="C8" s="1451"/>
      <c r="D8" s="1452"/>
      <c r="E8" s="636">
        <v>1753</v>
      </c>
      <c r="F8" s="795">
        <f t="shared" ref="F8:F14" si="0">H8+J8+L8</f>
        <v>100</v>
      </c>
      <c r="G8" s="636">
        <v>746</v>
      </c>
      <c r="H8" s="945">
        <f t="shared" ref="H8:H14" si="1">G8/E8*100</f>
        <v>42.555618938961778</v>
      </c>
      <c r="I8" s="638">
        <v>488</v>
      </c>
      <c r="J8" s="945">
        <f t="shared" ref="J8:J14" si="2">I8/E8*100</f>
        <v>27.837992013690815</v>
      </c>
      <c r="K8" s="638">
        <v>519</v>
      </c>
      <c r="L8" s="661">
        <f t="shared" ref="L8:L14" si="3">K8/E8*100</f>
        <v>29.606389047347403</v>
      </c>
      <c r="M8" s="795">
        <v>9.5805437901352644</v>
      </c>
      <c r="N8" s="65"/>
    </row>
    <row r="9" spans="1:14" s="21" customFormat="1" ht="20.100000000000001" customHeight="1">
      <c r="A9" s="18"/>
      <c r="B9" s="1453" t="s">
        <v>24</v>
      </c>
      <c r="C9" s="1462" t="s">
        <v>11</v>
      </c>
      <c r="D9" s="1457"/>
      <c r="E9" s="623">
        <v>726</v>
      </c>
      <c r="F9" s="796">
        <f t="shared" si="0"/>
        <v>100</v>
      </c>
      <c r="G9" s="623">
        <v>299</v>
      </c>
      <c r="H9" s="946">
        <f t="shared" si="1"/>
        <v>41.184573002754817</v>
      </c>
      <c r="I9" s="947">
        <v>207</v>
      </c>
      <c r="J9" s="946">
        <f t="shared" si="2"/>
        <v>28.512396694214875</v>
      </c>
      <c r="K9" s="947">
        <v>220</v>
      </c>
      <c r="L9" s="596">
        <f t="shared" si="3"/>
        <v>30.303030303030305</v>
      </c>
      <c r="M9" s="796">
        <v>9.5069730897662552</v>
      </c>
      <c r="N9" s="65"/>
    </row>
    <row r="10" spans="1:14" s="21" customFormat="1" ht="20.100000000000001" customHeight="1">
      <c r="A10" s="18"/>
      <c r="B10" s="1497"/>
      <c r="C10" s="1557" t="s">
        <v>12</v>
      </c>
      <c r="D10" s="1531"/>
      <c r="E10" s="619">
        <v>1027</v>
      </c>
      <c r="F10" s="948">
        <f t="shared" si="0"/>
        <v>100</v>
      </c>
      <c r="G10" s="619">
        <v>447</v>
      </c>
      <c r="H10" s="949">
        <f t="shared" si="1"/>
        <v>43.524829600778972</v>
      </c>
      <c r="I10" s="950">
        <v>281</v>
      </c>
      <c r="J10" s="949">
        <f t="shared" si="2"/>
        <v>27.361246348588118</v>
      </c>
      <c r="K10" s="950">
        <v>299</v>
      </c>
      <c r="L10" s="618">
        <f t="shared" si="3"/>
        <v>29.11392405063291</v>
      </c>
      <c r="M10" s="948">
        <v>9.6332426601632122</v>
      </c>
      <c r="N10" s="65"/>
    </row>
    <row r="11" spans="1:14" s="21" customFormat="1" ht="20.100000000000001" customHeight="1">
      <c r="A11" s="18"/>
      <c r="B11" s="1453" t="s">
        <v>226</v>
      </c>
      <c r="C11" s="1462" t="s">
        <v>7</v>
      </c>
      <c r="D11" s="1457"/>
      <c r="E11" s="623">
        <v>540</v>
      </c>
      <c r="F11" s="796">
        <f t="shared" si="0"/>
        <v>100</v>
      </c>
      <c r="G11" s="623">
        <v>218</v>
      </c>
      <c r="H11" s="946">
        <f t="shared" si="1"/>
        <v>40.370370370370374</v>
      </c>
      <c r="I11" s="947">
        <v>172</v>
      </c>
      <c r="J11" s="946">
        <f t="shared" si="2"/>
        <v>31.851851851851855</v>
      </c>
      <c r="K11" s="947">
        <v>150</v>
      </c>
      <c r="L11" s="596">
        <f t="shared" si="3"/>
        <v>27.777777777777779</v>
      </c>
      <c r="M11" s="796">
        <v>10.62992125984252</v>
      </c>
      <c r="N11" s="65"/>
    </row>
    <row r="12" spans="1:14" s="21" customFormat="1" ht="20.100000000000001" customHeight="1">
      <c r="A12" s="18"/>
      <c r="B12" s="1454"/>
      <c r="C12" s="1463" t="s">
        <v>8</v>
      </c>
      <c r="D12" s="1459"/>
      <c r="E12" s="607">
        <v>411</v>
      </c>
      <c r="F12" s="782">
        <f t="shared" si="0"/>
        <v>100</v>
      </c>
      <c r="G12" s="607">
        <v>177</v>
      </c>
      <c r="H12" s="757">
        <f t="shared" si="1"/>
        <v>43.065693430656928</v>
      </c>
      <c r="I12" s="640">
        <v>104</v>
      </c>
      <c r="J12" s="757">
        <f t="shared" si="2"/>
        <v>25.304136253041364</v>
      </c>
      <c r="K12" s="640">
        <v>130</v>
      </c>
      <c r="L12" s="579">
        <f t="shared" si="3"/>
        <v>31.630170316301705</v>
      </c>
      <c r="M12" s="782">
        <v>9.1689905186837706</v>
      </c>
      <c r="N12" s="65"/>
    </row>
    <row r="13" spans="1:14" s="21" customFormat="1" ht="20.100000000000001" customHeight="1">
      <c r="A13" s="18"/>
      <c r="B13" s="1454"/>
      <c r="C13" s="1463" t="s">
        <v>9</v>
      </c>
      <c r="D13" s="1459"/>
      <c r="E13" s="607">
        <v>383</v>
      </c>
      <c r="F13" s="782">
        <f t="shared" si="0"/>
        <v>100</v>
      </c>
      <c r="G13" s="607">
        <v>161</v>
      </c>
      <c r="H13" s="757">
        <f t="shared" si="1"/>
        <v>42.036553524804177</v>
      </c>
      <c r="I13" s="640">
        <v>98</v>
      </c>
      <c r="J13" s="757">
        <f t="shared" si="2"/>
        <v>25.587467362924283</v>
      </c>
      <c r="K13" s="640">
        <v>124</v>
      </c>
      <c r="L13" s="579">
        <f t="shared" si="3"/>
        <v>32.375979112271544</v>
      </c>
      <c r="M13" s="782">
        <v>9.401080019636721</v>
      </c>
      <c r="N13" s="65"/>
    </row>
    <row r="14" spans="1:14" s="21" customFormat="1" ht="20.100000000000001" customHeight="1">
      <c r="A14" s="18"/>
      <c r="B14" s="1455"/>
      <c r="C14" s="1464" t="s">
        <v>10</v>
      </c>
      <c r="D14" s="1465"/>
      <c r="E14" s="608">
        <v>419</v>
      </c>
      <c r="F14" s="791">
        <f t="shared" si="0"/>
        <v>99.999999999999986</v>
      </c>
      <c r="G14" s="608">
        <v>190</v>
      </c>
      <c r="H14" s="758">
        <f t="shared" si="1"/>
        <v>45.346062052505964</v>
      </c>
      <c r="I14" s="641">
        <v>114</v>
      </c>
      <c r="J14" s="758">
        <f t="shared" si="2"/>
        <v>27.207637231503579</v>
      </c>
      <c r="K14" s="641">
        <v>115</v>
      </c>
      <c r="L14" s="583">
        <f t="shared" si="3"/>
        <v>27.44630071599045</v>
      </c>
      <c r="M14" s="791">
        <v>8.989487234499034</v>
      </c>
      <c r="N14" s="65"/>
    </row>
    <row r="15" spans="1:14" s="21" customFormat="1" ht="15" customHeight="1">
      <c r="A15" s="18"/>
      <c r="B15" s="35" t="s">
        <v>1024</v>
      </c>
      <c r="D15" s="35"/>
      <c r="E15" s="74"/>
      <c r="F15" s="74"/>
      <c r="G15" s="36"/>
      <c r="H15" s="36"/>
      <c r="I15" s="36"/>
      <c r="J15" s="36"/>
      <c r="K15" s="36"/>
      <c r="L15" s="36"/>
      <c r="M15" s="36"/>
      <c r="N15" s="42"/>
    </row>
    <row r="16" spans="1:14" s="21" customFormat="1" ht="15" customHeight="1">
      <c r="A16" s="18"/>
      <c r="B16" s="35" t="s">
        <v>826</v>
      </c>
      <c r="C16" s="35"/>
      <c r="D16" s="35"/>
      <c r="E16" s="63"/>
      <c r="F16" s="63"/>
      <c r="G16" s="38"/>
      <c r="H16" s="38"/>
      <c r="I16" s="38"/>
      <c r="J16" s="38"/>
      <c r="K16" s="38"/>
      <c r="L16" s="38"/>
      <c r="M16" s="38"/>
    </row>
    <row r="17" spans="2:2" s="59" customFormat="1" ht="15" customHeight="1">
      <c r="B17" s="35" t="s">
        <v>822</v>
      </c>
    </row>
    <row r="18" spans="2:2" s="59" customFormat="1" ht="15" customHeight="1">
      <c r="B18" s="35" t="s">
        <v>823</v>
      </c>
    </row>
    <row r="19" spans="2:2" ht="15" customHeight="1">
      <c r="B19" s="67" t="s">
        <v>825</v>
      </c>
    </row>
  </sheetData>
  <mergeCells count="17">
    <mergeCell ref="B7:D7"/>
    <mergeCell ref="B4:D6"/>
    <mergeCell ref="M4:M6"/>
    <mergeCell ref="G5:H5"/>
    <mergeCell ref="I5:J5"/>
    <mergeCell ref="G4:J4"/>
    <mergeCell ref="K4:L5"/>
    <mergeCell ref="E4:F5"/>
    <mergeCell ref="B8:D8"/>
    <mergeCell ref="B9:B10"/>
    <mergeCell ref="C9:D9"/>
    <mergeCell ref="C10:D10"/>
    <mergeCell ref="B11:B14"/>
    <mergeCell ref="C11:D11"/>
    <mergeCell ref="C12:D12"/>
    <mergeCell ref="C13:D13"/>
    <mergeCell ref="C14:D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T19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08" customWidth="1"/>
    <col min="2" max="2" width="3.625" style="108" customWidth="1"/>
    <col min="3" max="3" width="12.625" style="108" customWidth="1"/>
    <col min="4" max="5" width="8.625" style="108" customWidth="1"/>
    <col min="6" max="6" width="9.75" style="108" customWidth="1"/>
    <col min="7" max="7" width="7.75" style="108" customWidth="1"/>
    <col min="8" max="8" width="9.75" style="108" customWidth="1"/>
    <col min="9" max="9" width="7.75" style="108" customWidth="1"/>
    <col min="10" max="10" width="9.75" style="108" customWidth="1"/>
    <col min="11" max="11" width="7.75" style="108" customWidth="1"/>
    <col min="12" max="12" width="9.75" style="108" customWidth="1"/>
    <col min="13" max="13" width="7.75" style="108" customWidth="1"/>
    <col min="14" max="14" width="9.75" style="108" customWidth="1"/>
    <col min="15" max="15" width="7.75" style="108" customWidth="1"/>
    <col min="16" max="16" width="9.75" style="108" customWidth="1"/>
    <col min="17" max="17" width="7.75" style="108" customWidth="1"/>
    <col min="18" max="16384" width="9" style="108"/>
  </cols>
  <sheetData>
    <row r="1" spans="1:20" ht="14.1" customHeight="1">
      <c r="A1" s="107"/>
      <c r="B1" s="1259" t="s">
        <v>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2" spans="1:20" ht="20.100000000000001" customHeight="1">
      <c r="A2" s="107"/>
      <c r="B2" s="89" t="s">
        <v>807</v>
      </c>
      <c r="C2" s="89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270"/>
    </row>
    <row r="3" spans="1:20" s="78" customFormat="1" ht="20.100000000000001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91" t="s">
        <v>474</v>
      </c>
    </row>
    <row r="4" spans="1:20" s="156" customFormat="1" ht="20.100000000000001" customHeight="1">
      <c r="A4" s="164"/>
      <c r="B4" s="1517"/>
      <c r="C4" s="1518"/>
      <c r="D4" s="1577" t="s">
        <v>313</v>
      </c>
      <c r="E4" s="1578"/>
      <c r="F4" s="1528" t="s">
        <v>473</v>
      </c>
      <c r="G4" s="1528"/>
      <c r="H4" s="1528"/>
      <c r="I4" s="1528"/>
      <c r="J4" s="1528"/>
      <c r="K4" s="1528"/>
      <c r="L4" s="1528"/>
      <c r="M4" s="1528"/>
      <c r="N4" s="1528"/>
      <c r="O4" s="1528"/>
      <c r="P4" s="1528"/>
      <c r="Q4" s="1528"/>
      <c r="R4" s="108"/>
    </row>
    <row r="5" spans="1:20" s="156" customFormat="1" ht="19.899999999999999" customHeight="1">
      <c r="A5" s="164"/>
      <c r="B5" s="1519"/>
      <c r="C5" s="1520"/>
      <c r="D5" s="1579"/>
      <c r="E5" s="1580"/>
      <c r="F5" s="1554" t="s">
        <v>662</v>
      </c>
      <c r="G5" s="1574"/>
      <c r="H5" s="92"/>
      <c r="I5" s="92"/>
      <c r="J5" s="92"/>
      <c r="K5" s="1271"/>
      <c r="L5" s="1511" t="s">
        <v>1029</v>
      </c>
      <c r="M5" s="1513"/>
      <c r="N5" s="1511" t="s">
        <v>1030</v>
      </c>
      <c r="O5" s="1513"/>
      <c r="P5" s="1511" t="s">
        <v>665</v>
      </c>
      <c r="Q5" s="1512"/>
      <c r="R5" s="108"/>
    </row>
    <row r="6" spans="1:20" s="78" customFormat="1" ht="19.899999999999999" customHeight="1">
      <c r="A6" s="77"/>
      <c r="B6" s="1519"/>
      <c r="C6" s="1520"/>
      <c r="D6" s="1579"/>
      <c r="E6" s="1580"/>
      <c r="F6" s="1524"/>
      <c r="G6" s="1575"/>
      <c r="H6" s="1548" t="s">
        <v>1031</v>
      </c>
      <c r="I6" s="1576"/>
      <c r="J6" s="1548" t="s">
        <v>1032</v>
      </c>
      <c r="K6" s="1576"/>
      <c r="L6" s="1546"/>
      <c r="M6" s="1556"/>
      <c r="N6" s="1546"/>
      <c r="O6" s="1556"/>
      <c r="P6" s="1546"/>
      <c r="Q6" s="1547"/>
      <c r="R6" s="108"/>
    </row>
    <row r="7" spans="1:20" s="78" customFormat="1" ht="20.100000000000001" customHeight="1">
      <c r="A7" s="77"/>
      <c r="B7" s="1521"/>
      <c r="C7" s="1522"/>
      <c r="D7" s="1272"/>
      <c r="E7" s="1273" t="s">
        <v>2</v>
      </c>
      <c r="F7" s="1274"/>
      <c r="G7" s="147" t="s">
        <v>2</v>
      </c>
      <c r="H7" s="101"/>
      <c r="I7" s="147" t="s">
        <v>2</v>
      </c>
      <c r="J7" s="1275"/>
      <c r="K7" s="147" t="s">
        <v>472</v>
      </c>
      <c r="L7" s="1234"/>
      <c r="M7" s="147" t="s">
        <v>472</v>
      </c>
      <c r="N7" s="1234"/>
      <c r="O7" s="147" t="s">
        <v>2</v>
      </c>
      <c r="P7" s="1234"/>
      <c r="Q7" s="1252" t="s">
        <v>2</v>
      </c>
      <c r="R7" s="108"/>
    </row>
    <row r="8" spans="1:20" s="78" customFormat="1" ht="20.100000000000001" customHeight="1">
      <c r="A8" s="77"/>
      <c r="B8" s="1581" t="s">
        <v>329</v>
      </c>
      <c r="C8" s="1582"/>
      <c r="D8" s="1276">
        <v>7796</v>
      </c>
      <c r="E8" s="1277">
        <f>G8+M8+O8+Q8</f>
        <v>100</v>
      </c>
      <c r="F8" s="1278">
        <v>4462</v>
      </c>
      <c r="G8" s="1279">
        <f>F8/$D8*100</f>
        <v>57.234479220112874</v>
      </c>
      <c r="H8" s="1280">
        <v>1347</v>
      </c>
      <c r="I8" s="1281">
        <f>H8/D8*100</f>
        <v>17.278091328886607</v>
      </c>
      <c r="J8" s="1280">
        <v>885</v>
      </c>
      <c r="K8" s="1281">
        <f>J8/D8*100</f>
        <v>11.351975371985635</v>
      </c>
      <c r="L8" s="1280">
        <v>1893</v>
      </c>
      <c r="M8" s="1279">
        <f>L8/$D8*100</f>
        <v>24.281682914315034</v>
      </c>
      <c r="N8" s="1280">
        <v>250</v>
      </c>
      <c r="O8" s="1279">
        <f>N8/$D8*100</f>
        <v>3.2067727039507434</v>
      </c>
      <c r="P8" s="1280">
        <v>1191</v>
      </c>
      <c r="Q8" s="1279">
        <f>P8/$D8*100</f>
        <v>15.277065161621344</v>
      </c>
      <c r="R8" s="108"/>
      <c r="S8" s="1282"/>
    </row>
    <row r="9" spans="1:20" s="78" customFormat="1" ht="20.100000000000001" customHeight="1">
      <c r="A9" s="77"/>
      <c r="B9" s="1499" t="s">
        <v>25</v>
      </c>
      <c r="C9" s="1499"/>
      <c r="D9" s="601">
        <v>1007</v>
      </c>
      <c r="E9" s="1283">
        <f t="shared" ref="E9:E15" si="0">G9+M9+O9+Q9</f>
        <v>100.00000000000001</v>
      </c>
      <c r="F9" s="785">
        <v>488</v>
      </c>
      <c r="G9" s="983">
        <f t="shared" ref="G9:G15" si="1">F9/$D9*100</f>
        <v>48.460774577954318</v>
      </c>
      <c r="H9" s="1284">
        <v>110</v>
      </c>
      <c r="I9" s="1285">
        <f t="shared" ref="I9:I15" si="2">H9/D9*100</f>
        <v>10.923535253227408</v>
      </c>
      <c r="J9" s="1284">
        <v>117</v>
      </c>
      <c r="K9" s="1285">
        <f t="shared" ref="K9:K15" si="3">J9/D9*100</f>
        <v>11.618669314796424</v>
      </c>
      <c r="L9" s="1284">
        <v>375</v>
      </c>
      <c r="M9" s="1285">
        <f t="shared" ref="M9:M15" si="4">L9/$D9*100</f>
        <v>37.239324726911619</v>
      </c>
      <c r="N9" s="1284">
        <v>31</v>
      </c>
      <c r="O9" s="1285">
        <f t="shared" ref="O9:O15" si="5">N9/$D9*100</f>
        <v>3.0784508440913605</v>
      </c>
      <c r="P9" s="1284">
        <v>113</v>
      </c>
      <c r="Q9" s="787">
        <f t="shared" ref="Q9:Q15" si="6">P9/$D9*100</f>
        <v>11.221449851042701</v>
      </c>
      <c r="R9" s="108"/>
      <c r="S9" s="1282"/>
    </row>
    <row r="10" spans="1:20" s="78" customFormat="1" ht="20.100000000000001" customHeight="1">
      <c r="A10" s="77"/>
      <c r="B10" s="1501" t="s">
        <v>24</v>
      </c>
      <c r="C10" s="1238" t="s">
        <v>11</v>
      </c>
      <c r="D10" s="685">
        <v>427</v>
      </c>
      <c r="E10" s="1286">
        <f t="shared" si="0"/>
        <v>99.999999999999986</v>
      </c>
      <c r="F10" s="1287">
        <v>207</v>
      </c>
      <c r="G10" s="1288">
        <f t="shared" si="1"/>
        <v>48.477751756440277</v>
      </c>
      <c r="H10" s="1289">
        <v>52</v>
      </c>
      <c r="I10" s="1290">
        <f t="shared" si="2"/>
        <v>12.177985948477751</v>
      </c>
      <c r="J10" s="1289">
        <v>44</v>
      </c>
      <c r="K10" s="1290">
        <f t="shared" si="3"/>
        <v>10.304449648711945</v>
      </c>
      <c r="L10" s="1289">
        <v>163</v>
      </c>
      <c r="M10" s="1290">
        <f t="shared" si="4"/>
        <v>38.173302107728333</v>
      </c>
      <c r="N10" s="1289">
        <v>14</v>
      </c>
      <c r="O10" s="1290">
        <f t="shared" si="5"/>
        <v>3.278688524590164</v>
      </c>
      <c r="P10" s="1289">
        <v>43</v>
      </c>
      <c r="Q10" s="1291">
        <f t="shared" si="6"/>
        <v>10.070257611241217</v>
      </c>
      <c r="R10" s="108"/>
      <c r="S10" s="1282"/>
    </row>
    <row r="11" spans="1:20" s="78" customFormat="1" ht="20.100000000000001" customHeight="1">
      <c r="A11" s="77"/>
      <c r="B11" s="1502"/>
      <c r="C11" s="1246" t="s">
        <v>21</v>
      </c>
      <c r="D11" s="1292">
        <v>580</v>
      </c>
      <c r="E11" s="1293">
        <f t="shared" si="0"/>
        <v>100</v>
      </c>
      <c r="F11" s="1294">
        <v>281</v>
      </c>
      <c r="G11" s="1295">
        <f t="shared" si="1"/>
        <v>48.448275862068968</v>
      </c>
      <c r="H11" s="1296">
        <v>58</v>
      </c>
      <c r="I11" s="1297">
        <f t="shared" si="2"/>
        <v>10</v>
      </c>
      <c r="J11" s="1296">
        <v>73</v>
      </c>
      <c r="K11" s="1297">
        <f t="shared" si="3"/>
        <v>12.586206896551724</v>
      </c>
      <c r="L11" s="1296">
        <v>212</v>
      </c>
      <c r="M11" s="1297">
        <f t="shared" si="4"/>
        <v>36.551724137931032</v>
      </c>
      <c r="N11" s="1296">
        <v>17</v>
      </c>
      <c r="O11" s="1297">
        <f t="shared" si="5"/>
        <v>2.9310344827586206</v>
      </c>
      <c r="P11" s="1296">
        <v>70</v>
      </c>
      <c r="Q11" s="1298">
        <f t="shared" si="6"/>
        <v>12.068965517241379</v>
      </c>
      <c r="R11" s="108"/>
      <c r="S11" s="1282"/>
    </row>
    <row r="12" spans="1:20" s="78" customFormat="1" ht="20.100000000000001" customHeight="1">
      <c r="A12" s="77"/>
      <c r="B12" s="1501" t="s">
        <v>226</v>
      </c>
      <c r="C12" s="1238" t="s">
        <v>471</v>
      </c>
      <c r="D12" s="685">
        <v>322</v>
      </c>
      <c r="E12" s="1286">
        <f t="shared" si="0"/>
        <v>100</v>
      </c>
      <c r="F12" s="1287">
        <v>172</v>
      </c>
      <c r="G12" s="1288">
        <f t="shared" si="1"/>
        <v>53.41614906832298</v>
      </c>
      <c r="H12" s="1289">
        <v>35</v>
      </c>
      <c r="I12" s="1290">
        <f t="shared" si="2"/>
        <v>10.869565217391305</v>
      </c>
      <c r="J12" s="1289">
        <v>32</v>
      </c>
      <c r="K12" s="1290">
        <f t="shared" si="3"/>
        <v>9.9378881987577632</v>
      </c>
      <c r="L12" s="1289">
        <v>107</v>
      </c>
      <c r="M12" s="1290">
        <f t="shared" si="4"/>
        <v>33.229813664596278</v>
      </c>
      <c r="N12" s="1289">
        <v>10</v>
      </c>
      <c r="O12" s="1290">
        <f t="shared" si="5"/>
        <v>3.1055900621118013</v>
      </c>
      <c r="P12" s="1289">
        <v>33</v>
      </c>
      <c r="Q12" s="1291">
        <f t="shared" si="6"/>
        <v>10.248447204968944</v>
      </c>
      <c r="R12" s="108"/>
      <c r="S12" s="1282"/>
    </row>
    <row r="13" spans="1:20" s="78" customFormat="1" ht="20.100000000000001" customHeight="1">
      <c r="A13" s="77"/>
      <c r="B13" s="1507"/>
      <c r="C13" s="1239" t="s">
        <v>167</v>
      </c>
      <c r="D13" s="601">
        <v>234</v>
      </c>
      <c r="E13" s="788">
        <v>100</v>
      </c>
      <c r="F13" s="785">
        <v>104</v>
      </c>
      <c r="G13" s="983">
        <f t="shared" si="1"/>
        <v>44.444444444444443</v>
      </c>
      <c r="H13" s="1284">
        <v>30</v>
      </c>
      <c r="I13" s="1285">
        <f t="shared" si="2"/>
        <v>12.820512820512819</v>
      </c>
      <c r="J13" s="1284">
        <v>27</v>
      </c>
      <c r="K13" s="1285">
        <f t="shared" si="3"/>
        <v>11.538461538461538</v>
      </c>
      <c r="L13" s="1284">
        <v>99</v>
      </c>
      <c r="M13" s="1285">
        <f t="shared" si="4"/>
        <v>42.307692307692307</v>
      </c>
      <c r="N13" s="1284" t="s">
        <v>1111</v>
      </c>
      <c r="O13" s="1285" t="s">
        <v>1116</v>
      </c>
      <c r="P13" s="1284" t="s">
        <v>1111</v>
      </c>
      <c r="Q13" s="787" t="s">
        <v>1118</v>
      </c>
      <c r="R13" s="108"/>
      <c r="S13" s="1282"/>
    </row>
    <row r="14" spans="1:20" s="78" customFormat="1" ht="20.100000000000001" customHeight="1">
      <c r="A14" s="77"/>
      <c r="B14" s="1507"/>
      <c r="C14" s="1239" t="s">
        <v>470</v>
      </c>
      <c r="D14" s="601">
        <v>222</v>
      </c>
      <c r="E14" s="788">
        <v>100</v>
      </c>
      <c r="F14" s="785">
        <v>98</v>
      </c>
      <c r="G14" s="983">
        <f t="shared" si="1"/>
        <v>44.144144144144143</v>
      </c>
      <c r="H14" s="1284">
        <v>23</v>
      </c>
      <c r="I14" s="1285">
        <f t="shared" si="2"/>
        <v>10.36036036036036</v>
      </c>
      <c r="J14" s="1284">
        <v>22</v>
      </c>
      <c r="K14" s="1285">
        <f t="shared" si="3"/>
        <v>9.9099099099099099</v>
      </c>
      <c r="L14" s="1284">
        <v>95</v>
      </c>
      <c r="M14" s="1285">
        <f t="shared" si="4"/>
        <v>42.792792792792795</v>
      </c>
      <c r="N14" s="1284" t="s">
        <v>1111</v>
      </c>
      <c r="O14" s="1285" t="s">
        <v>1112</v>
      </c>
      <c r="P14" s="1284" t="s">
        <v>1111</v>
      </c>
      <c r="Q14" s="787" t="s">
        <v>1117</v>
      </c>
      <c r="R14" s="108"/>
      <c r="S14" s="1282"/>
    </row>
    <row r="15" spans="1:20" s="78" customFormat="1" ht="20.100000000000001" customHeight="1">
      <c r="A15" s="77"/>
      <c r="B15" s="1508"/>
      <c r="C15" s="1241" t="s">
        <v>469</v>
      </c>
      <c r="D15" s="703">
        <v>229</v>
      </c>
      <c r="E15" s="986">
        <f t="shared" si="0"/>
        <v>100.00000000000001</v>
      </c>
      <c r="F15" s="1299">
        <v>114</v>
      </c>
      <c r="G15" s="985">
        <f t="shared" si="1"/>
        <v>49.78165938864629</v>
      </c>
      <c r="H15" s="1300">
        <v>22</v>
      </c>
      <c r="I15" s="1301">
        <f t="shared" si="2"/>
        <v>9.606986899563319</v>
      </c>
      <c r="J15" s="1300">
        <v>36</v>
      </c>
      <c r="K15" s="1301">
        <f t="shared" si="3"/>
        <v>15.72052401746725</v>
      </c>
      <c r="L15" s="1300">
        <v>74</v>
      </c>
      <c r="M15" s="1301">
        <f t="shared" si="4"/>
        <v>32.314410480349345</v>
      </c>
      <c r="N15" s="1300">
        <v>9</v>
      </c>
      <c r="O15" s="1301">
        <f t="shared" si="5"/>
        <v>3.9301310043668125</v>
      </c>
      <c r="P15" s="1300">
        <v>32</v>
      </c>
      <c r="Q15" s="634">
        <f t="shared" si="6"/>
        <v>13.973799126637553</v>
      </c>
      <c r="R15" s="108"/>
      <c r="S15" s="1282"/>
    </row>
    <row r="16" spans="1:20" s="78" customFormat="1" ht="15" customHeight="1">
      <c r="A16" s="77"/>
      <c r="B16" s="63" t="s">
        <v>673</v>
      </c>
      <c r="D16" s="1302"/>
      <c r="E16" s="1302"/>
      <c r="F16" s="203"/>
      <c r="G16" s="203"/>
      <c r="H16" s="203"/>
      <c r="I16" s="203"/>
      <c r="J16" s="203"/>
      <c r="K16" s="203"/>
      <c r="L16" s="203"/>
      <c r="M16" s="203"/>
      <c r="N16" s="108"/>
    </row>
    <row r="17" spans="1:17" s="78" customFormat="1" ht="15" customHeight="1">
      <c r="A17" s="77"/>
      <c r="B17" s="63" t="s">
        <v>764</v>
      </c>
      <c r="C17" s="63"/>
      <c r="D17" s="63"/>
      <c r="E17" s="63"/>
      <c r="F17" s="64"/>
      <c r="G17" s="64"/>
      <c r="H17" s="64"/>
      <c r="I17" s="64"/>
      <c r="J17" s="64"/>
      <c r="K17" s="64"/>
      <c r="L17" s="64"/>
      <c r="M17" s="64"/>
    </row>
    <row r="18" spans="1:17" s="78" customFormat="1" ht="15" customHeight="1">
      <c r="A18" s="77"/>
      <c r="B18" s="63"/>
      <c r="C18" s="63"/>
      <c r="D18" s="1303"/>
      <c r="E18" s="1303"/>
      <c r="F18" s="1303"/>
      <c r="G18" s="1303"/>
      <c r="H18" s="1303"/>
      <c r="I18" s="1303"/>
      <c r="J18" s="1303"/>
      <c r="K18" s="1303"/>
      <c r="L18" s="1303"/>
      <c r="M18" s="1303"/>
      <c r="N18" s="1303"/>
      <c r="O18" s="1303"/>
      <c r="P18" s="1303"/>
      <c r="Q18" s="1303"/>
    </row>
    <row r="19" spans="1:17">
      <c r="D19" s="1304"/>
      <c r="E19" s="1304"/>
      <c r="F19" s="1304"/>
      <c r="G19" s="1304"/>
      <c r="H19" s="1304"/>
      <c r="I19" s="1304"/>
      <c r="J19" s="1304"/>
      <c r="K19" s="1304"/>
      <c r="L19" s="1304"/>
      <c r="M19" s="1304"/>
      <c r="N19" s="1304"/>
      <c r="O19" s="1304"/>
      <c r="P19" s="1304"/>
      <c r="Q19" s="1304"/>
    </row>
  </sheetData>
  <mergeCells count="13">
    <mergeCell ref="D4:E6"/>
    <mergeCell ref="B8:C8"/>
    <mergeCell ref="B9:C9"/>
    <mergeCell ref="B10:B11"/>
    <mergeCell ref="B12:B15"/>
    <mergeCell ref="B4:C7"/>
    <mergeCell ref="F4:Q4"/>
    <mergeCell ref="F5:G6"/>
    <mergeCell ref="L5:M6"/>
    <mergeCell ref="N5:O6"/>
    <mergeCell ref="P5:Q6"/>
    <mergeCell ref="H6:I6"/>
    <mergeCell ref="J6:K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1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</sheetPr>
  <dimension ref="A1:AB17"/>
  <sheetViews>
    <sheetView showZeros="0" zoomScaleNormal="100" zoomScaleSheetLayoutView="100" workbookViewId="0">
      <selection activeCell="M8" sqref="M8"/>
    </sheetView>
  </sheetViews>
  <sheetFormatPr defaultColWidth="9" defaultRowHeight="13.5"/>
  <cols>
    <col min="1" max="1" width="1.25" style="42" customWidth="1"/>
    <col min="2" max="2" width="3.625" style="42" customWidth="1"/>
    <col min="3" max="3" width="4.625" style="42" customWidth="1"/>
    <col min="4" max="7" width="8.625" style="42" customWidth="1"/>
    <col min="8" max="8" width="7.625" style="42" customWidth="1"/>
    <col min="9" max="9" width="8.625" style="42" customWidth="1"/>
    <col min="10" max="10" width="7.625" style="42" customWidth="1"/>
    <col min="11" max="11" width="8.625" style="42" customWidth="1"/>
    <col min="12" max="12" width="7.625" style="42" customWidth="1"/>
    <col min="13" max="13" width="8.625" style="42" customWidth="1"/>
    <col min="14" max="14" width="7.625" style="42" customWidth="1"/>
    <col min="15" max="15" width="8.625" style="42" customWidth="1"/>
    <col min="16" max="16" width="7.625" style="42" customWidth="1"/>
    <col min="17" max="17" width="8.625" style="42" customWidth="1"/>
    <col min="18" max="18" width="7.625" style="42" customWidth="1"/>
    <col min="19" max="19" width="8.625" style="42" customWidth="1"/>
    <col min="20" max="20" width="7.625" style="42" customWidth="1"/>
    <col min="21" max="16384" width="9" style="42"/>
  </cols>
  <sheetData>
    <row r="1" spans="1:28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</row>
    <row r="2" spans="1:28" ht="20.100000000000001" customHeight="1">
      <c r="A2" s="40"/>
      <c r="B2" s="15" t="s">
        <v>479</v>
      </c>
      <c r="C2" s="43"/>
      <c r="D2" s="15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spans="1:28" s="21" customFormat="1" ht="20.100000000000001" customHeight="1">
      <c r="A3" s="18"/>
      <c r="B3" s="18"/>
      <c r="C3" s="1446"/>
      <c r="D3" s="1446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 t="s">
        <v>1</v>
      </c>
    </row>
    <row r="4" spans="1:28" s="21" customFormat="1" ht="20.100000000000001" customHeight="1">
      <c r="A4" s="18"/>
      <c r="B4" s="1583"/>
      <c r="C4" s="1583"/>
      <c r="D4" s="1480"/>
      <c r="E4" s="1433" t="s">
        <v>313</v>
      </c>
      <c r="F4" s="1441"/>
      <c r="G4" s="1489" t="s">
        <v>731</v>
      </c>
      <c r="H4" s="1432"/>
      <c r="I4" s="1432"/>
      <c r="J4" s="1432"/>
      <c r="K4" s="1432"/>
      <c r="L4" s="1432"/>
      <c r="M4" s="1432"/>
      <c r="N4" s="1432"/>
      <c r="O4" s="1432"/>
      <c r="P4" s="1432"/>
      <c r="Q4" s="1432"/>
      <c r="R4" s="1432"/>
      <c r="S4" s="1432"/>
      <c r="T4" s="1432"/>
      <c r="U4" s="42"/>
    </row>
    <row r="5" spans="1:28" s="21" customFormat="1" ht="20.100000000000001" customHeight="1">
      <c r="A5" s="18"/>
      <c r="B5" s="1584"/>
      <c r="C5" s="1584"/>
      <c r="D5" s="1481"/>
      <c r="E5" s="1435"/>
      <c r="F5" s="1442"/>
      <c r="G5" s="1444" t="s">
        <v>156</v>
      </c>
      <c r="H5" s="1429"/>
      <c r="I5" s="1473" t="s">
        <v>157</v>
      </c>
      <c r="J5" s="1474"/>
      <c r="K5" s="1473" t="s">
        <v>158</v>
      </c>
      <c r="L5" s="1474"/>
      <c r="M5" s="1473" t="s">
        <v>159</v>
      </c>
      <c r="N5" s="1474"/>
      <c r="O5" s="1473" t="s">
        <v>160</v>
      </c>
      <c r="P5" s="1474"/>
      <c r="Q5" s="1473" t="s">
        <v>161</v>
      </c>
      <c r="R5" s="1474"/>
      <c r="S5" s="1473" t="s">
        <v>26</v>
      </c>
      <c r="T5" s="1429"/>
      <c r="U5" s="42"/>
    </row>
    <row r="6" spans="1:28" s="21" customFormat="1" ht="20.100000000000001" customHeight="1">
      <c r="A6" s="18"/>
      <c r="B6" s="1585"/>
      <c r="C6" s="1585"/>
      <c r="D6" s="1482"/>
      <c r="E6" s="356"/>
      <c r="F6" s="355" t="s">
        <v>2</v>
      </c>
      <c r="G6" s="44"/>
      <c r="H6" s="45" t="s">
        <v>2</v>
      </c>
      <c r="I6" s="46"/>
      <c r="J6" s="47" t="s">
        <v>2</v>
      </c>
      <c r="K6" s="46"/>
      <c r="L6" s="47" t="s">
        <v>2</v>
      </c>
      <c r="M6" s="46"/>
      <c r="N6" s="47" t="s">
        <v>2</v>
      </c>
      <c r="O6" s="46"/>
      <c r="P6" s="47" t="s">
        <v>2</v>
      </c>
      <c r="Q6" s="46"/>
      <c r="R6" s="47" t="s">
        <v>2</v>
      </c>
      <c r="S6" s="46"/>
      <c r="T6" s="45" t="s">
        <v>2</v>
      </c>
      <c r="U6" s="42"/>
    </row>
    <row r="7" spans="1:28" s="21" customFormat="1" ht="20.100000000000001" customHeight="1">
      <c r="A7" s="18"/>
      <c r="B7" s="1451" t="s">
        <v>330</v>
      </c>
      <c r="C7" s="1451"/>
      <c r="D7" s="1452"/>
      <c r="E7" s="475">
        <v>13345</v>
      </c>
      <c r="F7" s="526">
        <f>H7+J7+L7+N7+P7+R7+T7</f>
        <v>100</v>
      </c>
      <c r="G7" s="475">
        <v>2645</v>
      </c>
      <c r="H7" s="526">
        <f>G7/$E7*100</f>
        <v>19.820157362307981</v>
      </c>
      <c r="I7" s="469">
        <v>3180</v>
      </c>
      <c r="J7" s="526">
        <f>I7/$E7*100</f>
        <v>23.829149494192581</v>
      </c>
      <c r="K7" s="469">
        <v>5554</v>
      </c>
      <c r="L7" s="526">
        <f>K7/$E7*100</f>
        <v>41.618583739228178</v>
      </c>
      <c r="M7" s="469">
        <v>330</v>
      </c>
      <c r="N7" s="526">
        <f>M7/$E7*100</f>
        <v>2.4728362682652678</v>
      </c>
      <c r="O7" s="469">
        <v>476</v>
      </c>
      <c r="P7" s="526">
        <f>O7/$E7*100</f>
        <v>3.5668789808917198</v>
      </c>
      <c r="Q7" s="469">
        <v>249</v>
      </c>
      <c r="R7" s="526">
        <f>Q7/$E7*100</f>
        <v>1.865867366054702</v>
      </c>
      <c r="S7" s="469">
        <v>911</v>
      </c>
      <c r="T7" s="526">
        <f>S7/$E7*100</f>
        <v>6.8265267890595727</v>
      </c>
      <c r="U7" s="42"/>
    </row>
    <row r="8" spans="1:28" s="21" customFormat="1" ht="20.100000000000001" customHeight="1">
      <c r="A8" s="18"/>
      <c r="B8" s="1451" t="s">
        <v>25</v>
      </c>
      <c r="C8" s="1451"/>
      <c r="D8" s="1452"/>
      <c r="E8" s="475">
        <v>1753</v>
      </c>
      <c r="F8" s="759">
        <f t="shared" ref="F8" si="0">H8+J8+L8+N8+P8+R8+T8</f>
        <v>100.00000000000001</v>
      </c>
      <c r="G8" s="475">
        <v>101</v>
      </c>
      <c r="H8" s="763">
        <f t="shared" ref="H8:H14" si="1">G8/$E8*100</f>
        <v>5.76155162578437</v>
      </c>
      <c r="I8" s="471">
        <v>413</v>
      </c>
      <c r="J8" s="763">
        <f t="shared" ref="J8:J14" si="2">I8/$E8*100</f>
        <v>23.559612093553909</v>
      </c>
      <c r="K8" s="471">
        <v>904</v>
      </c>
      <c r="L8" s="763">
        <f t="shared" ref="L8:L14" si="3">K8/$E8*100</f>
        <v>51.568739304050204</v>
      </c>
      <c r="M8" s="471">
        <v>5</v>
      </c>
      <c r="N8" s="763">
        <f t="shared" ref="N8" si="4">M8/$E8*100</f>
        <v>0.2852253280091272</v>
      </c>
      <c r="O8" s="471">
        <v>88</v>
      </c>
      <c r="P8" s="763">
        <f t="shared" ref="P8:P14" si="5">O8/$E8*100</f>
        <v>5.0199657729606395</v>
      </c>
      <c r="Q8" s="471">
        <v>68</v>
      </c>
      <c r="R8" s="763">
        <f t="shared" ref="R8:R14" si="6">Q8/$E8*100</f>
        <v>3.87906446092413</v>
      </c>
      <c r="S8" s="471">
        <v>174</v>
      </c>
      <c r="T8" s="1020">
        <f t="shared" ref="T8:T14" si="7">S8/$E8*100</f>
        <v>9.9258414147176275</v>
      </c>
      <c r="U8" s="42"/>
    </row>
    <row r="9" spans="1:28" s="21" customFormat="1" ht="20.100000000000001" customHeight="1">
      <c r="A9" s="18"/>
      <c r="B9" s="1453" t="s">
        <v>24</v>
      </c>
      <c r="C9" s="1462" t="s">
        <v>11</v>
      </c>
      <c r="D9" s="1457"/>
      <c r="E9" s="491">
        <v>726</v>
      </c>
      <c r="F9" s="753">
        <v>100</v>
      </c>
      <c r="G9" s="491">
        <v>58</v>
      </c>
      <c r="H9" s="764">
        <f t="shared" si="1"/>
        <v>7.9889807162534439</v>
      </c>
      <c r="I9" s="487">
        <v>153</v>
      </c>
      <c r="J9" s="764">
        <f t="shared" si="2"/>
        <v>21.074380165289256</v>
      </c>
      <c r="K9" s="487">
        <v>387</v>
      </c>
      <c r="L9" s="764">
        <f t="shared" si="3"/>
        <v>53.305785123966942</v>
      </c>
      <c r="M9" s="487" t="s">
        <v>1111</v>
      </c>
      <c r="N9" s="764" t="s">
        <v>1111</v>
      </c>
      <c r="O9" s="487">
        <v>31</v>
      </c>
      <c r="P9" s="764">
        <f t="shared" si="5"/>
        <v>4.2699724517906334</v>
      </c>
      <c r="Q9" s="487">
        <v>27</v>
      </c>
      <c r="R9" s="764">
        <f t="shared" si="6"/>
        <v>3.71900826446281</v>
      </c>
      <c r="S9" s="487">
        <v>69</v>
      </c>
      <c r="T9" s="1021">
        <f t="shared" si="7"/>
        <v>9.5041322314049594</v>
      </c>
      <c r="U9" s="42"/>
    </row>
    <row r="10" spans="1:28" s="21" customFormat="1" ht="20.100000000000001" customHeight="1">
      <c r="A10" s="18"/>
      <c r="B10" s="1497"/>
      <c r="C10" s="1557" t="s">
        <v>12</v>
      </c>
      <c r="D10" s="1531"/>
      <c r="E10" s="499">
        <v>1027</v>
      </c>
      <c r="F10" s="932">
        <v>100</v>
      </c>
      <c r="G10" s="499">
        <v>43</v>
      </c>
      <c r="H10" s="992">
        <f t="shared" si="1"/>
        <v>4.1869522882181114</v>
      </c>
      <c r="I10" s="495">
        <v>260</v>
      </c>
      <c r="J10" s="992">
        <f t="shared" si="2"/>
        <v>25.316455696202532</v>
      </c>
      <c r="K10" s="495">
        <v>517</v>
      </c>
      <c r="L10" s="992">
        <f t="shared" si="3"/>
        <v>50.340798442064262</v>
      </c>
      <c r="M10" s="495" t="s">
        <v>1111</v>
      </c>
      <c r="N10" s="992" t="s">
        <v>1111</v>
      </c>
      <c r="O10" s="495">
        <v>57</v>
      </c>
      <c r="P10" s="992">
        <f t="shared" si="5"/>
        <v>5.550146056475171</v>
      </c>
      <c r="Q10" s="495">
        <v>41</v>
      </c>
      <c r="R10" s="992">
        <f t="shared" si="6"/>
        <v>3.992210321324245</v>
      </c>
      <c r="S10" s="495">
        <v>105</v>
      </c>
      <c r="T10" s="1022">
        <f t="shared" si="7"/>
        <v>10.223953261927946</v>
      </c>
      <c r="U10" s="42"/>
    </row>
    <row r="11" spans="1:28" s="21" customFormat="1" ht="20.100000000000001" customHeight="1">
      <c r="A11" s="18"/>
      <c r="B11" s="1453" t="s">
        <v>226</v>
      </c>
      <c r="C11" s="1462" t="s">
        <v>7</v>
      </c>
      <c r="D11" s="1457"/>
      <c r="E11" s="491">
        <v>540</v>
      </c>
      <c r="F11" s="753">
        <v>100</v>
      </c>
      <c r="G11" s="491">
        <v>45</v>
      </c>
      <c r="H11" s="764">
        <f t="shared" si="1"/>
        <v>8.3333333333333321</v>
      </c>
      <c r="I11" s="487">
        <v>96</v>
      </c>
      <c r="J11" s="764">
        <f t="shared" si="2"/>
        <v>17.777777777777779</v>
      </c>
      <c r="K11" s="487">
        <v>325</v>
      </c>
      <c r="L11" s="764">
        <f t="shared" si="3"/>
        <v>60.185185185185183</v>
      </c>
      <c r="M11" s="487" t="s">
        <v>1111</v>
      </c>
      <c r="N11" s="764" t="s">
        <v>1119</v>
      </c>
      <c r="O11" s="487">
        <v>24</v>
      </c>
      <c r="P11" s="764">
        <f t="shared" si="5"/>
        <v>4.4444444444444446</v>
      </c>
      <c r="Q11" s="487">
        <v>14</v>
      </c>
      <c r="R11" s="764">
        <f t="shared" si="6"/>
        <v>2.5925925925925926</v>
      </c>
      <c r="S11" s="487">
        <v>34</v>
      </c>
      <c r="T11" s="1021">
        <f t="shared" si="7"/>
        <v>6.2962962962962958</v>
      </c>
      <c r="U11" s="42"/>
    </row>
    <row r="12" spans="1:28" s="21" customFormat="1" ht="20.100000000000001" customHeight="1">
      <c r="A12" s="18"/>
      <c r="B12" s="1454"/>
      <c r="C12" s="1463" t="s">
        <v>8</v>
      </c>
      <c r="D12" s="1459"/>
      <c r="E12" s="507">
        <v>411</v>
      </c>
      <c r="F12" s="754">
        <v>100</v>
      </c>
      <c r="G12" s="507">
        <v>30</v>
      </c>
      <c r="H12" s="765">
        <f t="shared" si="1"/>
        <v>7.2992700729926998</v>
      </c>
      <c r="I12" s="503">
        <v>85</v>
      </c>
      <c r="J12" s="765">
        <f t="shared" si="2"/>
        <v>20.68126520681265</v>
      </c>
      <c r="K12" s="503">
        <v>226</v>
      </c>
      <c r="L12" s="765">
        <f t="shared" si="3"/>
        <v>54.987834549878343</v>
      </c>
      <c r="M12" s="503" t="s">
        <v>1111</v>
      </c>
      <c r="N12" s="765" t="s">
        <v>1112</v>
      </c>
      <c r="O12" s="503">
        <v>18</v>
      </c>
      <c r="P12" s="765">
        <f t="shared" si="5"/>
        <v>4.3795620437956204</v>
      </c>
      <c r="Q12" s="503">
        <v>10</v>
      </c>
      <c r="R12" s="765">
        <f t="shared" si="6"/>
        <v>2.4330900243309004</v>
      </c>
      <c r="S12" s="503">
        <v>40</v>
      </c>
      <c r="T12" s="1023">
        <f t="shared" si="7"/>
        <v>9.7323600973236015</v>
      </c>
      <c r="U12" s="42"/>
    </row>
    <row r="13" spans="1:28" s="21" customFormat="1" ht="20.100000000000001" customHeight="1">
      <c r="A13" s="18"/>
      <c r="B13" s="1454"/>
      <c r="C13" s="1463" t="s">
        <v>9</v>
      </c>
      <c r="D13" s="1459"/>
      <c r="E13" s="507">
        <v>383</v>
      </c>
      <c r="F13" s="754">
        <v>100</v>
      </c>
      <c r="G13" s="507">
        <v>12</v>
      </c>
      <c r="H13" s="765">
        <f t="shared" si="1"/>
        <v>3.1331592689295036</v>
      </c>
      <c r="I13" s="503">
        <v>100</v>
      </c>
      <c r="J13" s="765">
        <f t="shared" si="2"/>
        <v>26.109660574412537</v>
      </c>
      <c r="K13" s="503">
        <v>194</v>
      </c>
      <c r="L13" s="765">
        <f t="shared" si="3"/>
        <v>50.652741514360308</v>
      </c>
      <c r="M13" s="503" t="s">
        <v>1111</v>
      </c>
      <c r="N13" s="765" t="s">
        <v>1111</v>
      </c>
      <c r="O13" s="503">
        <v>21</v>
      </c>
      <c r="P13" s="765">
        <f t="shared" si="5"/>
        <v>5.4830287206266322</v>
      </c>
      <c r="Q13" s="503">
        <v>19</v>
      </c>
      <c r="R13" s="765">
        <f t="shared" si="6"/>
        <v>4.9608355091383807</v>
      </c>
      <c r="S13" s="503">
        <v>36</v>
      </c>
      <c r="T13" s="1023">
        <f t="shared" si="7"/>
        <v>9.3994778067885107</v>
      </c>
      <c r="U13" s="42"/>
    </row>
    <row r="14" spans="1:28" s="21" customFormat="1" ht="20.100000000000001" customHeight="1">
      <c r="A14" s="18"/>
      <c r="B14" s="1455"/>
      <c r="C14" s="1464" t="s">
        <v>10</v>
      </c>
      <c r="D14" s="1465"/>
      <c r="E14" s="515">
        <v>419</v>
      </c>
      <c r="F14" s="755">
        <v>100</v>
      </c>
      <c r="G14" s="515">
        <v>14</v>
      </c>
      <c r="H14" s="766">
        <f t="shared" si="1"/>
        <v>3.3412887828162292</v>
      </c>
      <c r="I14" s="511">
        <v>132</v>
      </c>
      <c r="J14" s="766">
        <f t="shared" si="2"/>
        <v>31.503579952267302</v>
      </c>
      <c r="K14" s="511">
        <v>159</v>
      </c>
      <c r="L14" s="766">
        <f t="shared" si="3"/>
        <v>37.947494033412887</v>
      </c>
      <c r="M14" s="511" t="s">
        <v>931</v>
      </c>
      <c r="N14" s="511" t="s">
        <v>931</v>
      </c>
      <c r="O14" s="511">
        <v>25</v>
      </c>
      <c r="P14" s="766">
        <f t="shared" si="5"/>
        <v>5.9665871121718377</v>
      </c>
      <c r="Q14" s="511">
        <v>25</v>
      </c>
      <c r="R14" s="766">
        <f t="shared" si="6"/>
        <v>5.9665871121718377</v>
      </c>
      <c r="S14" s="511">
        <v>64</v>
      </c>
      <c r="T14" s="1024">
        <f t="shared" si="7"/>
        <v>15.274463007159905</v>
      </c>
      <c r="U14" s="42"/>
    </row>
    <row r="15" spans="1:28" s="21" customFormat="1" ht="15" customHeight="1">
      <c r="A15" s="18"/>
      <c r="B15" s="56" t="s">
        <v>673</v>
      </c>
      <c r="C15" s="56"/>
      <c r="D15" s="74"/>
      <c r="E15" s="74"/>
      <c r="F15" s="74"/>
      <c r="G15" s="74"/>
      <c r="H15" s="74"/>
      <c r="I15" s="74"/>
      <c r="J15" s="74"/>
      <c r="K15" s="74"/>
      <c r="L15" s="74"/>
      <c r="M15" s="75"/>
      <c r="N15" s="76"/>
      <c r="O15" s="76"/>
      <c r="P15" s="76"/>
      <c r="Q15" s="76"/>
    </row>
    <row r="16" spans="1:28" s="78" customFormat="1" ht="15" customHeight="1">
      <c r="A16" s="77"/>
      <c r="B16" s="63" t="s">
        <v>764</v>
      </c>
      <c r="D16" s="63"/>
      <c r="E16" s="63"/>
      <c r="F16" s="63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</row>
    <row r="17" spans="2:2" s="21" customFormat="1" ht="16.5">
      <c r="B17" s="35"/>
    </row>
  </sheetData>
  <mergeCells count="21">
    <mergeCell ref="B9:B10"/>
    <mergeCell ref="C9:D9"/>
    <mergeCell ref="C10:D10"/>
    <mergeCell ref="B11:B14"/>
    <mergeCell ref="C11:D11"/>
    <mergeCell ref="C12:D12"/>
    <mergeCell ref="C13:D13"/>
    <mergeCell ref="C14:D14"/>
    <mergeCell ref="B7:D7"/>
    <mergeCell ref="G5:H5"/>
    <mergeCell ref="I5:J5"/>
    <mergeCell ref="K5:L5"/>
    <mergeCell ref="B8:D8"/>
    <mergeCell ref="C3:D3"/>
    <mergeCell ref="B4:D6"/>
    <mergeCell ref="M5:N5"/>
    <mergeCell ref="O5:P5"/>
    <mergeCell ref="Q5:R5"/>
    <mergeCell ref="E4:F5"/>
    <mergeCell ref="G4:T4"/>
    <mergeCell ref="S5:T5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  <colBreaks count="1" manualBreakCount="1">
    <brk id="2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T25"/>
  <sheetViews>
    <sheetView showZeros="0" zoomScaleNormal="100" zoomScaleSheetLayoutView="100" workbookViewId="0">
      <selection activeCell="Q21" sqref="Q21"/>
    </sheetView>
  </sheetViews>
  <sheetFormatPr defaultColWidth="9" defaultRowHeight="13.5"/>
  <cols>
    <col min="1" max="1" width="1.25" style="42" customWidth="1"/>
    <col min="2" max="3" width="12.625" style="42" customWidth="1"/>
    <col min="4" max="4" width="8.625" style="42" customWidth="1"/>
    <col min="5" max="5" width="10.625" style="42" customWidth="1"/>
    <col min="6" max="6" width="8.625" style="42" customWidth="1"/>
    <col min="7" max="7" width="10.625" style="42" customWidth="1"/>
    <col min="8" max="8" width="8.625" style="42" customWidth="1"/>
    <col min="9" max="9" width="10.625" style="42" customWidth="1"/>
    <col min="10" max="10" width="8.625" style="42" customWidth="1"/>
    <col min="11" max="11" width="11.375" style="42" customWidth="1"/>
    <col min="12" max="16384" width="9" style="42"/>
  </cols>
  <sheetData>
    <row r="1" spans="1:11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  <c r="J1" s="40"/>
      <c r="K1" s="40"/>
    </row>
    <row r="2" spans="1:11" ht="20.100000000000001" customHeight="1">
      <c r="A2" s="40"/>
      <c r="B2" s="15" t="s">
        <v>478</v>
      </c>
      <c r="C2" s="40"/>
      <c r="D2" s="40"/>
      <c r="E2" s="40"/>
      <c r="F2" s="40"/>
      <c r="G2" s="40"/>
      <c r="H2" s="40"/>
      <c r="I2" s="40"/>
      <c r="J2" s="40"/>
      <c r="K2" s="20"/>
    </row>
    <row r="3" spans="1:11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20"/>
      <c r="K3" s="20" t="s">
        <v>1</v>
      </c>
    </row>
    <row r="4" spans="1:11" s="21" customFormat="1" ht="20.100000000000001" customHeight="1">
      <c r="A4" s="18"/>
      <c r="B4" s="1429" t="s">
        <v>328</v>
      </c>
      <c r="C4" s="1569" t="s">
        <v>314</v>
      </c>
      <c r="D4" s="1570"/>
      <c r="E4" s="1567" t="s">
        <v>827</v>
      </c>
      <c r="F4" s="1568"/>
      <c r="G4" s="1568"/>
      <c r="H4" s="1568"/>
      <c r="I4" s="1473" t="s">
        <v>230</v>
      </c>
      <c r="J4" s="1479"/>
      <c r="K4" s="1444" t="s">
        <v>233</v>
      </c>
    </row>
    <row r="5" spans="1:11" s="21" customFormat="1" ht="20.100000000000001" customHeight="1">
      <c r="A5" s="18"/>
      <c r="B5" s="1442"/>
      <c r="C5" s="1571"/>
      <c r="D5" s="1572"/>
      <c r="E5" s="1445" t="s">
        <v>819</v>
      </c>
      <c r="F5" s="1430"/>
      <c r="G5" s="1565" t="s">
        <v>820</v>
      </c>
      <c r="H5" s="1566"/>
      <c r="I5" s="1539"/>
      <c r="J5" s="1472"/>
      <c r="K5" s="1435"/>
    </row>
    <row r="6" spans="1:11" s="21" customFormat="1" ht="20.100000000000001" customHeight="1">
      <c r="A6" s="18"/>
      <c r="B6" s="1449"/>
      <c r="C6" s="356"/>
      <c r="D6" s="355" t="s">
        <v>2</v>
      </c>
      <c r="E6" s="44"/>
      <c r="F6" s="45" t="s">
        <v>2</v>
      </c>
      <c r="G6" s="46"/>
      <c r="H6" s="47" t="s">
        <v>2</v>
      </c>
      <c r="I6" s="46"/>
      <c r="J6" s="47" t="s">
        <v>2</v>
      </c>
      <c r="K6" s="1573"/>
    </row>
    <row r="7" spans="1:11" s="21" customFormat="1" ht="20.100000000000001" customHeight="1">
      <c r="A7" s="18"/>
      <c r="B7" s="68" t="s">
        <v>162</v>
      </c>
      <c r="C7" s="636">
        <v>15868</v>
      </c>
      <c r="D7" s="662">
        <f>F7+H7+J7</f>
        <v>100</v>
      </c>
      <c r="E7" s="636">
        <v>7393</v>
      </c>
      <c r="F7" s="662">
        <f>E7/$C7*100</f>
        <v>46.590622636753217</v>
      </c>
      <c r="G7" s="637">
        <v>5060</v>
      </c>
      <c r="H7" s="662">
        <f>G7/$C7*100</f>
        <v>31.888076632215778</v>
      </c>
      <c r="I7" s="637">
        <v>3415</v>
      </c>
      <c r="J7" s="662">
        <f>I7/$C7*100</f>
        <v>21.521300731031008</v>
      </c>
      <c r="K7" s="794">
        <v>16.519874237408125</v>
      </c>
    </row>
    <row r="8" spans="1:11" s="21" customFormat="1" ht="20.100000000000001" customHeight="1">
      <c r="A8" s="18"/>
      <c r="B8" s="69" t="s">
        <v>194</v>
      </c>
      <c r="C8" s="607">
        <v>14439</v>
      </c>
      <c r="D8" s="580">
        <f t="shared" ref="D8:D11" si="0">F8+H8+J8</f>
        <v>100</v>
      </c>
      <c r="E8" s="607">
        <v>6071</v>
      </c>
      <c r="F8" s="580">
        <f t="shared" ref="F8:F11" si="1">E8/$C8*100</f>
        <v>42.045848050419004</v>
      </c>
      <c r="G8" s="627">
        <v>5191</v>
      </c>
      <c r="H8" s="628">
        <f t="shared" ref="H8:H11" si="2">G8/$C8*100</f>
        <v>35.95124316088372</v>
      </c>
      <c r="I8" s="627">
        <v>3177</v>
      </c>
      <c r="J8" s="628">
        <f t="shared" ref="J8:J11" si="3">I8/$C8*100</f>
        <v>22.00290878869728</v>
      </c>
      <c r="K8" s="600">
        <v>15.104978502160247</v>
      </c>
    </row>
    <row r="9" spans="1:11" s="21" customFormat="1" ht="20.100000000000001" customHeight="1">
      <c r="A9" s="18"/>
      <c r="B9" s="69" t="s">
        <v>383</v>
      </c>
      <c r="C9" s="607">
        <v>13687</v>
      </c>
      <c r="D9" s="580">
        <f t="shared" si="0"/>
        <v>99.999999999999986</v>
      </c>
      <c r="E9" s="607">
        <v>5835</v>
      </c>
      <c r="F9" s="580">
        <f t="shared" si="1"/>
        <v>42.631694308467885</v>
      </c>
      <c r="G9" s="627">
        <v>4858</v>
      </c>
      <c r="H9" s="628">
        <f t="shared" si="2"/>
        <v>35.493534010374809</v>
      </c>
      <c r="I9" s="627">
        <v>2994</v>
      </c>
      <c r="J9" s="628">
        <f t="shared" si="3"/>
        <v>21.874771681157302</v>
      </c>
      <c r="K9" s="600">
        <v>14.469434680339349</v>
      </c>
    </row>
    <row r="10" spans="1:11" s="21" customFormat="1" ht="20.100000000000001" customHeight="1">
      <c r="A10" s="18"/>
      <c r="B10" s="69" t="s">
        <v>375</v>
      </c>
      <c r="C10" s="607">
        <v>13044</v>
      </c>
      <c r="D10" s="580">
        <f t="shared" si="0"/>
        <v>100</v>
      </c>
      <c r="E10" s="607">
        <v>5013</v>
      </c>
      <c r="F10" s="580">
        <f t="shared" si="1"/>
        <v>38.431462741490343</v>
      </c>
      <c r="G10" s="627">
        <v>5136</v>
      </c>
      <c r="H10" s="628">
        <f t="shared" si="2"/>
        <v>39.374425022999084</v>
      </c>
      <c r="I10" s="627">
        <v>2895</v>
      </c>
      <c r="J10" s="628">
        <f t="shared" si="3"/>
        <v>22.19411223551058</v>
      </c>
      <c r="K10" s="600">
        <v>13.956324962819512</v>
      </c>
    </row>
    <row r="11" spans="1:11" s="21" customFormat="1" ht="20.100000000000001" customHeight="1">
      <c r="A11" s="18"/>
      <c r="B11" s="70" t="s">
        <v>384</v>
      </c>
      <c r="C11" s="608">
        <v>13385</v>
      </c>
      <c r="D11" s="584">
        <f t="shared" si="0"/>
        <v>100</v>
      </c>
      <c r="E11" s="608">
        <v>5549</v>
      </c>
      <c r="F11" s="584">
        <f t="shared" si="1"/>
        <v>41.456854688083681</v>
      </c>
      <c r="G11" s="631">
        <v>5277</v>
      </c>
      <c r="H11" s="632">
        <f t="shared" si="2"/>
        <v>39.424729174449006</v>
      </c>
      <c r="I11" s="631">
        <v>2559</v>
      </c>
      <c r="J11" s="632">
        <f t="shared" si="3"/>
        <v>19.118416137467314</v>
      </c>
      <c r="K11" s="793">
        <v>14.457063547354037</v>
      </c>
    </row>
    <row r="12" spans="1:11" s="21" customFormat="1" ht="9.9499999999999993" customHeight="1">
      <c r="A12" s="18"/>
      <c r="B12" s="71"/>
      <c r="C12" s="516"/>
      <c r="D12" s="944"/>
      <c r="E12" s="516"/>
      <c r="F12" s="944"/>
      <c r="G12" s="516"/>
      <c r="H12" s="944"/>
      <c r="I12" s="516"/>
      <c r="J12" s="944"/>
      <c r="K12" s="944"/>
    </row>
    <row r="13" spans="1:11" s="21" customFormat="1" ht="20.100000000000001" customHeight="1">
      <c r="A13" s="18"/>
      <c r="B13" s="1429" t="s">
        <v>240</v>
      </c>
      <c r="C13" s="1433" t="s">
        <v>314</v>
      </c>
      <c r="D13" s="1441"/>
      <c r="E13" s="1567" t="s">
        <v>827</v>
      </c>
      <c r="F13" s="1568"/>
      <c r="G13" s="1568"/>
      <c r="H13" s="1568"/>
      <c r="I13" s="1473" t="s">
        <v>230</v>
      </c>
      <c r="J13" s="1479"/>
      <c r="K13" s="1444" t="s">
        <v>233</v>
      </c>
    </row>
    <row r="14" spans="1:11" s="21" customFormat="1" ht="20.100000000000001" customHeight="1">
      <c r="A14" s="18"/>
      <c r="B14" s="1442"/>
      <c r="C14" s="1435"/>
      <c r="D14" s="1442"/>
      <c r="E14" s="1445" t="s">
        <v>819</v>
      </c>
      <c r="F14" s="1430"/>
      <c r="G14" s="1565" t="s">
        <v>820</v>
      </c>
      <c r="H14" s="1566"/>
      <c r="I14" s="1539"/>
      <c r="J14" s="1472"/>
      <c r="K14" s="1435"/>
    </row>
    <row r="15" spans="1:11" s="21" customFormat="1" ht="20.100000000000001" customHeight="1">
      <c r="A15" s="18"/>
      <c r="B15" s="1449"/>
      <c r="C15" s="44"/>
      <c r="D15" s="937" t="s">
        <v>2</v>
      </c>
      <c r="E15" s="44"/>
      <c r="F15" s="937" t="s">
        <v>2</v>
      </c>
      <c r="G15" s="935"/>
      <c r="H15" s="936" t="s">
        <v>2</v>
      </c>
      <c r="I15" s="935"/>
      <c r="J15" s="936" t="s">
        <v>2</v>
      </c>
      <c r="K15" s="1573"/>
    </row>
    <row r="16" spans="1:11" s="21" customFormat="1" ht="20.100000000000001" customHeight="1">
      <c r="A16" s="18"/>
      <c r="B16" s="68" t="s">
        <v>37</v>
      </c>
      <c r="C16" s="636">
        <v>1549</v>
      </c>
      <c r="D16" s="662">
        <f>F16+H16+J16</f>
        <v>100</v>
      </c>
      <c r="E16" s="636">
        <v>780</v>
      </c>
      <c r="F16" s="662">
        <f>E16/$C16*100</f>
        <v>50.355067785668176</v>
      </c>
      <c r="G16" s="637">
        <v>449</v>
      </c>
      <c r="H16" s="662">
        <f>G16/$C16*100</f>
        <v>28.986442866365397</v>
      </c>
      <c r="I16" s="637">
        <v>320</v>
      </c>
      <c r="J16" s="662">
        <f>I16/$C16*100</f>
        <v>20.65848934796643</v>
      </c>
      <c r="K16" s="794">
        <v>10.053219106957425</v>
      </c>
    </row>
    <row r="17" spans="1:20" s="21" customFormat="1" ht="20.100000000000001" customHeight="1">
      <c r="A17" s="18"/>
      <c r="B17" s="69" t="s">
        <v>91</v>
      </c>
      <c r="C17" s="607">
        <v>1397</v>
      </c>
      <c r="D17" s="580">
        <f t="shared" ref="D17:D20" si="4">F17+H17+J17</f>
        <v>100.00000000000001</v>
      </c>
      <c r="E17" s="607">
        <v>640</v>
      </c>
      <c r="F17" s="580">
        <f t="shared" ref="F17:F20" si="5">E17/$C17*100</f>
        <v>45.81245526127416</v>
      </c>
      <c r="G17" s="627">
        <v>418</v>
      </c>
      <c r="H17" s="628">
        <f t="shared" ref="H17:H20" si="6">G17/$C17*100</f>
        <v>29.921259842519689</v>
      </c>
      <c r="I17" s="627">
        <v>339</v>
      </c>
      <c r="J17" s="628">
        <f t="shared" ref="J17:J20" si="7">I17/$C17*100</f>
        <v>24.266284896206155</v>
      </c>
      <c r="K17" s="600">
        <v>8.6989009620473858</v>
      </c>
    </row>
    <row r="18" spans="1:20" s="21" customFormat="1" ht="20.100000000000001" customHeight="1">
      <c r="A18" s="18"/>
      <c r="B18" s="69" t="s">
        <v>195</v>
      </c>
      <c r="C18" s="607">
        <v>1383</v>
      </c>
      <c r="D18" s="580">
        <f t="shared" si="4"/>
        <v>100</v>
      </c>
      <c r="E18" s="607">
        <v>670</v>
      </c>
      <c r="F18" s="580">
        <f t="shared" si="5"/>
        <v>48.44540853217643</v>
      </c>
      <c r="G18" s="627">
        <v>422</v>
      </c>
      <c r="H18" s="628">
        <f t="shared" si="6"/>
        <v>30.513376717281272</v>
      </c>
      <c r="I18" s="627">
        <v>291</v>
      </c>
      <c r="J18" s="628">
        <f t="shared" si="7"/>
        <v>21.041214750542299</v>
      </c>
      <c r="K18" s="600">
        <v>8.2289590337071967</v>
      </c>
    </row>
    <row r="19" spans="1:20" s="21" customFormat="1" ht="20.100000000000001" customHeight="1">
      <c r="A19" s="18"/>
      <c r="B19" s="69" t="s">
        <v>369</v>
      </c>
      <c r="C19" s="607">
        <v>1401</v>
      </c>
      <c r="D19" s="580">
        <f t="shared" si="4"/>
        <v>100</v>
      </c>
      <c r="E19" s="607">
        <v>621</v>
      </c>
      <c r="F19" s="580">
        <f t="shared" si="5"/>
        <v>44.325481798715202</v>
      </c>
      <c r="G19" s="627">
        <v>486</v>
      </c>
      <c r="H19" s="628">
        <f t="shared" si="6"/>
        <v>34.689507494646683</v>
      </c>
      <c r="I19" s="627">
        <v>294</v>
      </c>
      <c r="J19" s="628">
        <f t="shared" si="7"/>
        <v>20.985010706638114</v>
      </c>
      <c r="K19" s="600">
        <v>8.0185439560439562</v>
      </c>
    </row>
    <row r="20" spans="1:20" s="21" customFormat="1" ht="20.100000000000001" customHeight="1">
      <c r="A20" s="18"/>
      <c r="B20" s="70" t="s">
        <v>209</v>
      </c>
      <c r="C20" s="608">
        <v>1478</v>
      </c>
      <c r="D20" s="584">
        <f t="shared" si="4"/>
        <v>100</v>
      </c>
      <c r="E20" s="608">
        <v>746</v>
      </c>
      <c r="F20" s="584">
        <f t="shared" si="5"/>
        <v>50.473612990527741</v>
      </c>
      <c r="G20" s="631">
        <v>453</v>
      </c>
      <c r="H20" s="632">
        <f t="shared" si="6"/>
        <v>30.649526387009473</v>
      </c>
      <c r="I20" s="631">
        <v>279</v>
      </c>
      <c r="J20" s="632">
        <f t="shared" si="7"/>
        <v>18.876860622462786</v>
      </c>
      <c r="K20" s="793">
        <v>8.0776062303593381</v>
      </c>
    </row>
    <row r="21" spans="1:20" s="21" customFormat="1" ht="15" customHeight="1">
      <c r="A21" s="18"/>
      <c r="B21" s="35" t="s">
        <v>672</v>
      </c>
      <c r="C21" s="35"/>
      <c r="D21" s="35"/>
      <c r="E21" s="36"/>
      <c r="F21" s="36"/>
      <c r="G21" s="36"/>
      <c r="H21" s="36"/>
      <c r="I21" s="36"/>
      <c r="J21" s="36"/>
      <c r="K21" s="36"/>
      <c r="L21" s="36"/>
      <c r="M21" s="36"/>
      <c r="N21" s="42"/>
    </row>
    <row r="22" spans="1:20" s="21" customFormat="1" ht="15" customHeight="1">
      <c r="A22" s="18"/>
      <c r="B22" s="35" t="s">
        <v>831</v>
      </c>
      <c r="C22" s="35"/>
      <c r="D22" s="35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</row>
    <row r="23" spans="1:20" s="59" customFormat="1" ht="15" customHeight="1">
      <c r="B23" s="35" t="s">
        <v>828</v>
      </c>
    </row>
    <row r="24" spans="1:20" s="67" customFormat="1" ht="15" customHeight="1">
      <c r="B24" s="67" t="s">
        <v>829</v>
      </c>
    </row>
    <row r="25" spans="1:20" s="67" customFormat="1" ht="15" customHeight="1">
      <c r="B25" s="67" t="s">
        <v>830</v>
      </c>
    </row>
  </sheetData>
  <mergeCells count="14">
    <mergeCell ref="B4:B6"/>
    <mergeCell ref="K4:K6"/>
    <mergeCell ref="E5:F5"/>
    <mergeCell ref="G5:H5"/>
    <mergeCell ref="E4:H4"/>
    <mergeCell ref="I4:J5"/>
    <mergeCell ref="C4:D5"/>
    <mergeCell ref="B13:B15"/>
    <mergeCell ref="K13:K15"/>
    <mergeCell ref="E14:F14"/>
    <mergeCell ref="G14:H14"/>
    <mergeCell ref="E13:H13"/>
    <mergeCell ref="I13:J14"/>
    <mergeCell ref="C13:D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T19"/>
  <sheetViews>
    <sheetView showZeros="0" zoomScaleNormal="100" zoomScaleSheetLayoutView="100" workbookViewId="0">
      <selection activeCell="L22" sqref="L22"/>
    </sheetView>
  </sheetViews>
  <sheetFormatPr defaultColWidth="9" defaultRowHeight="13.5"/>
  <cols>
    <col min="1" max="1" width="1.25" style="42" customWidth="1"/>
    <col min="2" max="2" width="3.625" style="42" customWidth="1"/>
    <col min="3" max="3" width="4.625" style="42" customWidth="1"/>
    <col min="4" max="4" width="8.625" style="42" customWidth="1"/>
    <col min="5" max="7" width="10.625" style="42" customWidth="1"/>
    <col min="8" max="8" width="7.625" style="42" customWidth="1"/>
    <col min="9" max="9" width="10.625" style="42" customWidth="1"/>
    <col min="10" max="10" width="7.625" style="42" customWidth="1"/>
    <col min="11" max="11" width="10.625" style="42" customWidth="1"/>
    <col min="12" max="12" width="7.625" style="42" customWidth="1"/>
    <col min="13" max="13" width="10.375" style="42" customWidth="1"/>
    <col min="14" max="16384" width="9" style="42"/>
  </cols>
  <sheetData>
    <row r="1" spans="1:20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20" ht="20.100000000000001" customHeight="1">
      <c r="A2" s="40"/>
      <c r="B2" s="15" t="s">
        <v>477</v>
      </c>
      <c r="D2" s="15"/>
      <c r="E2" s="15"/>
      <c r="F2" s="15"/>
      <c r="G2" s="15"/>
      <c r="H2" s="15"/>
      <c r="I2" s="15"/>
      <c r="J2" s="15"/>
      <c r="K2" s="15"/>
      <c r="L2" s="15"/>
      <c r="M2" s="20"/>
    </row>
    <row r="3" spans="1:20" s="21" customFormat="1" ht="20.100000000000001" customHeight="1">
      <c r="A3" s="18"/>
      <c r="B3" s="18"/>
      <c r="C3" s="19"/>
      <c r="D3" s="19"/>
      <c r="E3" s="18"/>
      <c r="F3" s="18"/>
      <c r="G3" s="18"/>
      <c r="H3" s="18"/>
      <c r="I3" s="18"/>
      <c r="J3" s="18"/>
      <c r="K3" s="20"/>
      <c r="M3" s="20" t="s">
        <v>1</v>
      </c>
    </row>
    <row r="4" spans="1:20" s="21" customFormat="1" ht="20.100000000000001" customHeight="1">
      <c r="A4" s="18"/>
      <c r="B4" s="1441"/>
      <c r="C4" s="1441"/>
      <c r="D4" s="1447"/>
      <c r="E4" s="1569" t="s">
        <v>314</v>
      </c>
      <c r="F4" s="1570"/>
      <c r="G4" s="1567" t="s">
        <v>827</v>
      </c>
      <c r="H4" s="1568"/>
      <c r="I4" s="1568"/>
      <c r="J4" s="1568"/>
      <c r="K4" s="1473" t="s">
        <v>230</v>
      </c>
      <c r="L4" s="1479"/>
      <c r="M4" s="1433" t="s">
        <v>233</v>
      </c>
      <c r="N4" s="42"/>
    </row>
    <row r="5" spans="1:20" s="21" customFormat="1" ht="20.100000000000001" customHeight="1">
      <c r="A5" s="18"/>
      <c r="B5" s="1442"/>
      <c r="C5" s="1442"/>
      <c r="D5" s="1448"/>
      <c r="E5" s="1571"/>
      <c r="F5" s="1572"/>
      <c r="G5" s="1445" t="s">
        <v>819</v>
      </c>
      <c r="H5" s="1430"/>
      <c r="I5" s="1565" t="s">
        <v>820</v>
      </c>
      <c r="J5" s="1566"/>
      <c r="K5" s="1539"/>
      <c r="L5" s="1472"/>
      <c r="M5" s="1435"/>
      <c r="N5" s="42"/>
    </row>
    <row r="6" spans="1:20" s="21" customFormat="1" ht="20.100000000000001" customHeight="1">
      <c r="A6" s="18"/>
      <c r="B6" s="1449"/>
      <c r="C6" s="1449"/>
      <c r="D6" s="1450"/>
      <c r="E6" s="356"/>
      <c r="F6" s="355" t="s">
        <v>2</v>
      </c>
      <c r="G6" s="44"/>
      <c r="H6" s="45" t="s">
        <v>2</v>
      </c>
      <c r="I6" s="46"/>
      <c r="J6" s="47" t="s">
        <v>2</v>
      </c>
      <c r="K6" s="46"/>
      <c r="L6" s="45" t="s">
        <v>2</v>
      </c>
      <c r="M6" s="1573"/>
      <c r="N6" s="42"/>
    </row>
    <row r="7" spans="1:20" s="21" customFormat="1" ht="20.100000000000001" customHeight="1">
      <c r="A7" s="18"/>
      <c r="B7" s="1451" t="s">
        <v>330</v>
      </c>
      <c r="C7" s="1451"/>
      <c r="D7" s="1452"/>
      <c r="E7" s="636">
        <v>13385</v>
      </c>
      <c r="F7" s="662">
        <f>H7+J7+L7</f>
        <v>100</v>
      </c>
      <c r="G7" s="636">
        <v>5549</v>
      </c>
      <c r="H7" s="662">
        <f>G7/$E7*100</f>
        <v>41.456854688083681</v>
      </c>
      <c r="I7" s="637">
        <v>5277</v>
      </c>
      <c r="J7" s="662">
        <f>I7/$E7*100</f>
        <v>39.424729174449006</v>
      </c>
      <c r="K7" s="637">
        <v>2559</v>
      </c>
      <c r="L7" s="662">
        <f>K7/$E7*100</f>
        <v>19.118416137467314</v>
      </c>
      <c r="M7" s="794">
        <v>14.457063547354037</v>
      </c>
      <c r="N7" s="65"/>
    </row>
    <row r="8" spans="1:20" s="21" customFormat="1" ht="20.100000000000001" customHeight="1">
      <c r="A8" s="18"/>
      <c r="B8" s="1451" t="s">
        <v>25</v>
      </c>
      <c r="C8" s="1451"/>
      <c r="D8" s="1452"/>
      <c r="E8" s="636">
        <v>1478</v>
      </c>
      <c r="F8" s="795">
        <f t="shared" ref="F8:F14" si="0">H8+J8+L8</f>
        <v>100</v>
      </c>
      <c r="G8" s="636">
        <v>746</v>
      </c>
      <c r="H8" s="945">
        <f t="shared" ref="H8:H14" si="1">G8/$E8*100</f>
        <v>50.473612990527741</v>
      </c>
      <c r="I8" s="638">
        <v>453</v>
      </c>
      <c r="J8" s="945">
        <f t="shared" ref="J8:J14" si="2">I8/$E8*100</f>
        <v>30.649526387009473</v>
      </c>
      <c r="K8" s="638">
        <v>279</v>
      </c>
      <c r="L8" s="661">
        <f t="shared" ref="L8:L14" si="3">K8/$E8*100</f>
        <v>18.876860622462786</v>
      </c>
      <c r="M8" s="795">
        <v>8.0776062303593381</v>
      </c>
      <c r="N8" s="65"/>
    </row>
    <row r="9" spans="1:20" s="21" customFormat="1" ht="20.100000000000001" customHeight="1">
      <c r="A9" s="18"/>
      <c r="B9" s="1453" t="s">
        <v>24</v>
      </c>
      <c r="C9" s="1462" t="s">
        <v>11</v>
      </c>
      <c r="D9" s="1457"/>
      <c r="E9" s="623">
        <v>605</v>
      </c>
      <c r="F9" s="796">
        <f t="shared" si="0"/>
        <v>100</v>
      </c>
      <c r="G9" s="623">
        <v>299</v>
      </c>
      <c r="H9" s="946">
        <f t="shared" si="1"/>
        <v>49.421487603305785</v>
      </c>
      <c r="I9" s="947">
        <v>185</v>
      </c>
      <c r="J9" s="946">
        <f t="shared" si="2"/>
        <v>30.578512396694212</v>
      </c>
      <c r="K9" s="947">
        <v>121</v>
      </c>
      <c r="L9" s="596">
        <f t="shared" si="3"/>
        <v>20</v>
      </c>
      <c r="M9" s="796">
        <v>7.9224775748052121</v>
      </c>
      <c r="N9" s="65"/>
    </row>
    <row r="10" spans="1:20" s="21" customFormat="1" ht="20.100000000000001" customHeight="1">
      <c r="A10" s="18"/>
      <c r="B10" s="1497"/>
      <c r="C10" s="1557" t="s">
        <v>12</v>
      </c>
      <c r="D10" s="1531"/>
      <c r="E10" s="619">
        <v>873</v>
      </c>
      <c r="F10" s="948">
        <f t="shared" si="0"/>
        <v>100</v>
      </c>
      <c r="G10" s="619">
        <v>447</v>
      </c>
      <c r="H10" s="949">
        <f t="shared" si="1"/>
        <v>51.202749140893467</v>
      </c>
      <c r="I10" s="950">
        <v>268</v>
      </c>
      <c r="J10" s="949">
        <f t="shared" si="2"/>
        <v>30.698739977090494</v>
      </c>
      <c r="K10" s="950">
        <v>158</v>
      </c>
      <c r="L10" s="618">
        <f t="shared" si="3"/>
        <v>18.098510882016036</v>
      </c>
      <c r="M10" s="948">
        <v>8.1887252602945306</v>
      </c>
      <c r="N10" s="65"/>
    </row>
    <row r="11" spans="1:20" s="21" customFormat="1" ht="20.100000000000001" customHeight="1">
      <c r="A11" s="18"/>
      <c r="B11" s="1453" t="s">
        <v>226</v>
      </c>
      <c r="C11" s="1462" t="s">
        <v>7</v>
      </c>
      <c r="D11" s="1457"/>
      <c r="E11" s="623">
        <v>466</v>
      </c>
      <c r="F11" s="796">
        <f t="shared" si="0"/>
        <v>100</v>
      </c>
      <c r="G11" s="623">
        <v>218</v>
      </c>
      <c r="H11" s="946">
        <f t="shared" si="1"/>
        <v>46.781115879828327</v>
      </c>
      <c r="I11" s="947">
        <v>156</v>
      </c>
      <c r="J11" s="946">
        <f t="shared" si="2"/>
        <v>33.476394849785407</v>
      </c>
      <c r="K11" s="947">
        <v>92</v>
      </c>
      <c r="L11" s="596">
        <f t="shared" si="3"/>
        <v>19.742489270386265</v>
      </c>
      <c r="M11" s="796">
        <v>9.1732283464566926</v>
      </c>
      <c r="N11" s="65"/>
    </row>
    <row r="12" spans="1:20" s="21" customFormat="1" ht="20.100000000000001" customHeight="1">
      <c r="A12" s="18"/>
      <c r="B12" s="1454"/>
      <c r="C12" s="1463" t="s">
        <v>8</v>
      </c>
      <c r="D12" s="1459"/>
      <c r="E12" s="607">
        <v>322</v>
      </c>
      <c r="F12" s="782">
        <f t="shared" si="0"/>
        <v>100</v>
      </c>
      <c r="G12" s="607">
        <v>177</v>
      </c>
      <c r="H12" s="757">
        <f t="shared" si="1"/>
        <v>54.968944099378881</v>
      </c>
      <c r="I12" s="640">
        <v>82</v>
      </c>
      <c r="J12" s="757">
        <f t="shared" si="2"/>
        <v>25.465838509316768</v>
      </c>
      <c r="K12" s="640">
        <v>63</v>
      </c>
      <c r="L12" s="579">
        <f t="shared" si="3"/>
        <v>19.565217391304348</v>
      </c>
      <c r="M12" s="782">
        <v>7.1834913552704966</v>
      </c>
      <c r="N12" s="65"/>
    </row>
    <row r="13" spans="1:20" s="21" customFormat="1" ht="20.100000000000001" customHeight="1">
      <c r="A13" s="18"/>
      <c r="B13" s="1454"/>
      <c r="C13" s="1463" t="s">
        <v>9</v>
      </c>
      <c r="D13" s="1459"/>
      <c r="E13" s="607">
        <v>301</v>
      </c>
      <c r="F13" s="782">
        <f t="shared" si="0"/>
        <v>100</v>
      </c>
      <c r="G13" s="607">
        <v>161</v>
      </c>
      <c r="H13" s="757">
        <f t="shared" si="1"/>
        <v>53.488372093023251</v>
      </c>
      <c r="I13" s="640">
        <v>84</v>
      </c>
      <c r="J13" s="757">
        <f t="shared" si="2"/>
        <v>27.906976744186046</v>
      </c>
      <c r="K13" s="640">
        <v>56</v>
      </c>
      <c r="L13" s="579">
        <f t="shared" si="3"/>
        <v>18.604651162790699</v>
      </c>
      <c r="M13" s="782">
        <v>7.3883161512027495</v>
      </c>
      <c r="N13" s="65"/>
    </row>
    <row r="14" spans="1:20" s="21" customFormat="1" ht="20.100000000000001" customHeight="1">
      <c r="A14" s="18"/>
      <c r="B14" s="1455"/>
      <c r="C14" s="1464" t="s">
        <v>10</v>
      </c>
      <c r="D14" s="1465"/>
      <c r="E14" s="608">
        <v>389</v>
      </c>
      <c r="F14" s="791">
        <f t="shared" si="0"/>
        <v>100</v>
      </c>
      <c r="G14" s="608">
        <v>190</v>
      </c>
      <c r="H14" s="758">
        <f t="shared" si="1"/>
        <v>48.843187660668377</v>
      </c>
      <c r="I14" s="641">
        <v>131</v>
      </c>
      <c r="J14" s="758">
        <f t="shared" si="2"/>
        <v>33.676092544987149</v>
      </c>
      <c r="K14" s="641">
        <v>68</v>
      </c>
      <c r="L14" s="583">
        <f t="shared" si="3"/>
        <v>17.480719794344473</v>
      </c>
      <c r="M14" s="791">
        <v>8.3458485303582925</v>
      </c>
      <c r="N14" s="65"/>
    </row>
    <row r="15" spans="1:20" s="21" customFormat="1" ht="15" customHeight="1">
      <c r="A15" s="18"/>
      <c r="B15" s="35" t="s">
        <v>673</v>
      </c>
      <c r="D15" s="35"/>
      <c r="E15" s="358"/>
      <c r="F15" s="358"/>
      <c r="G15" s="36"/>
      <c r="H15" s="36"/>
      <c r="I15" s="36"/>
      <c r="J15" s="36"/>
      <c r="K15" s="36"/>
      <c r="L15" s="36"/>
      <c r="M15" s="36"/>
      <c r="N15" s="42"/>
    </row>
    <row r="16" spans="1:20" s="21" customFormat="1" ht="15" customHeight="1">
      <c r="A16" s="18"/>
      <c r="B16" s="35" t="s">
        <v>759</v>
      </c>
      <c r="C16" s="35"/>
      <c r="D16" s="35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2:2" s="59" customFormat="1" ht="15" customHeight="1">
      <c r="B17" s="35" t="s">
        <v>832</v>
      </c>
    </row>
    <row r="18" spans="2:2" s="59" customFormat="1" ht="15" customHeight="1">
      <c r="B18" s="35" t="s">
        <v>833</v>
      </c>
    </row>
    <row r="19" spans="2:2" s="67" customFormat="1" ht="15" customHeight="1">
      <c r="B19" s="67" t="s">
        <v>834</v>
      </c>
    </row>
  </sheetData>
  <mergeCells count="17">
    <mergeCell ref="B7:D7"/>
    <mergeCell ref="B4:D6"/>
    <mergeCell ref="M4:M6"/>
    <mergeCell ref="G5:H5"/>
    <mergeCell ref="I5:J5"/>
    <mergeCell ref="G4:J4"/>
    <mergeCell ref="K4:L5"/>
    <mergeCell ref="E4:F5"/>
    <mergeCell ref="B8:D8"/>
    <mergeCell ref="B9:B10"/>
    <mergeCell ref="C9:D9"/>
    <mergeCell ref="C10:D10"/>
    <mergeCell ref="B11:B14"/>
    <mergeCell ref="C11:D11"/>
    <mergeCell ref="C12:D12"/>
    <mergeCell ref="C13:D13"/>
    <mergeCell ref="C14:D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AB18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08" customWidth="1"/>
    <col min="2" max="2" width="3.625" style="108" customWidth="1"/>
    <col min="3" max="4" width="12.625" style="108" customWidth="1"/>
    <col min="5" max="5" width="8.625" style="108" customWidth="1"/>
    <col min="6" max="6" width="10.25" style="108" customWidth="1"/>
    <col min="7" max="7" width="8.25" style="108" customWidth="1"/>
    <col min="8" max="8" width="10.25" style="108" customWidth="1"/>
    <col min="9" max="9" width="8.25" style="108" customWidth="1"/>
    <col min="10" max="10" width="10.25" style="108" customWidth="1"/>
    <col min="11" max="11" width="8.25" style="108" customWidth="1"/>
    <col min="12" max="12" width="10.25" style="108" customWidth="1"/>
    <col min="13" max="13" width="8.25" style="108" customWidth="1"/>
    <col min="14" max="14" width="10.25" style="108" customWidth="1"/>
    <col min="15" max="15" width="8.25" style="108" customWidth="1"/>
    <col min="16" max="16" width="10.25" style="108" customWidth="1"/>
    <col min="17" max="17" width="8.25" style="108" customWidth="1"/>
    <col min="18" max="16384" width="9" style="108"/>
  </cols>
  <sheetData>
    <row r="1" spans="1:18" ht="14.1" customHeight="1">
      <c r="A1" s="107"/>
      <c r="B1" s="1259" t="s">
        <v>0</v>
      </c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8" ht="20.100000000000001" customHeight="1">
      <c r="A2" s="107"/>
      <c r="B2" s="89" t="s">
        <v>1109</v>
      </c>
      <c r="C2" s="89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270"/>
    </row>
    <row r="3" spans="1:18" s="78" customFormat="1" ht="20.100000000000001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91" t="s">
        <v>459</v>
      </c>
    </row>
    <row r="4" spans="1:18" s="156" customFormat="1" ht="20.100000000000001" customHeight="1">
      <c r="A4" s="164"/>
      <c r="B4" s="1517"/>
      <c r="C4" s="1518"/>
      <c r="D4" s="1577" t="s">
        <v>314</v>
      </c>
      <c r="E4" s="1578"/>
      <c r="F4" s="1586" t="s">
        <v>1108</v>
      </c>
      <c r="G4" s="1528"/>
      <c r="H4" s="1528"/>
      <c r="I4" s="1528"/>
      <c r="J4" s="1528"/>
      <c r="K4" s="1528"/>
      <c r="L4" s="1528"/>
      <c r="M4" s="1528"/>
      <c r="N4" s="1528"/>
      <c r="O4" s="1528"/>
      <c r="P4" s="1528"/>
      <c r="Q4" s="1528"/>
      <c r="R4" s="108"/>
    </row>
    <row r="5" spans="1:18" s="156" customFormat="1" ht="19.899999999999999" customHeight="1">
      <c r="A5" s="164"/>
      <c r="B5" s="1519"/>
      <c r="C5" s="1520"/>
      <c r="D5" s="1579"/>
      <c r="E5" s="1580"/>
      <c r="F5" s="1554" t="s">
        <v>663</v>
      </c>
      <c r="G5" s="1574"/>
      <c r="H5" s="92"/>
      <c r="I5" s="92"/>
      <c r="J5" s="92"/>
      <c r="K5" s="1271"/>
      <c r="L5" s="1511" t="s">
        <v>1033</v>
      </c>
      <c r="M5" s="1513"/>
      <c r="N5" s="1511" t="s">
        <v>1034</v>
      </c>
      <c r="O5" s="1513"/>
      <c r="P5" s="1511" t="s">
        <v>664</v>
      </c>
      <c r="Q5" s="1512"/>
      <c r="R5" s="108"/>
    </row>
    <row r="6" spans="1:18" s="78" customFormat="1" ht="19.899999999999999" customHeight="1">
      <c r="A6" s="77"/>
      <c r="B6" s="1519"/>
      <c r="C6" s="1520"/>
      <c r="D6" s="1579"/>
      <c r="E6" s="1580"/>
      <c r="F6" s="1524"/>
      <c r="G6" s="1575"/>
      <c r="H6" s="1548" t="s">
        <v>1035</v>
      </c>
      <c r="I6" s="1576"/>
      <c r="J6" s="1548" t="s">
        <v>1036</v>
      </c>
      <c r="K6" s="1576"/>
      <c r="L6" s="1546"/>
      <c r="M6" s="1556"/>
      <c r="N6" s="1546"/>
      <c r="O6" s="1556"/>
      <c r="P6" s="1546"/>
      <c r="Q6" s="1547"/>
      <c r="R6" s="108"/>
    </row>
    <row r="7" spans="1:18" s="78" customFormat="1" ht="20.100000000000001" customHeight="1">
      <c r="A7" s="77"/>
      <c r="B7" s="1521"/>
      <c r="C7" s="1522"/>
      <c r="D7" s="1272"/>
      <c r="E7" s="1305" t="s">
        <v>2</v>
      </c>
      <c r="F7" s="1274"/>
      <c r="G7" s="1306" t="s">
        <v>2</v>
      </c>
      <c r="H7" s="101"/>
      <c r="I7" s="1306" t="s">
        <v>462</v>
      </c>
      <c r="J7" s="1275"/>
      <c r="K7" s="1306" t="s">
        <v>2</v>
      </c>
      <c r="L7" s="1234"/>
      <c r="M7" s="1306" t="s">
        <v>463</v>
      </c>
      <c r="N7" s="1234"/>
      <c r="O7" s="1306" t="s">
        <v>463</v>
      </c>
      <c r="P7" s="1234"/>
      <c r="Q7" s="1252" t="s">
        <v>2</v>
      </c>
      <c r="R7" s="108"/>
    </row>
    <row r="8" spans="1:18" s="78" customFormat="1" ht="20.100000000000001" customHeight="1">
      <c r="A8" s="77"/>
      <c r="B8" s="1581" t="s">
        <v>329</v>
      </c>
      <c r="C8" s="1582"/>
      <c r="D8" s="737">
        <v>7836</v>
      </c>
      <c r="E8" s="1307">
        <f>G8+M8+O8+Q8</f>
        <v>99.999999999999986</v>
      </c>
      <c r="F8" s="1308">
        <v>5277</v>
      </c>
      <c r="G8" s="993">
        <f>F8/$D8*100</f>
        <v>67.343032159264922</v>
      </c>
      <c r="H8" s="987">
        <v>2056</v>
      </c>
      <c r="I8" s="993">
        <f>H8/$D8*100</f>
        <v>26.237876467585501</v>
      </c>
      <c r="J8" s="987">
        <v>1129</v>
      </c>
      <c r="K8" s="993">
        <f>J8/$D8*100</f>
        <v>14.40786115364982</v>
      </c>
      <c r="L8" s="987">
        <v>1320</v>
      </c>
      <c r="M8" s="993">
        <f>L8/$D8*100</f>
        <v>16.845329249617151</v>
      </c>
      <c r="N8" s="987">
        <v>227</v>
      </c>
      <c r="O8" s="993">
        <f>N8/$D8*100</f>
        <v>2.8968861664114347</v>
      </c>
      <c r="P8" s="987">
        <v>1012</v>
      </c>
      <c r="Q8" s="993">
        <f>P8/$D8*100</f>
        <v>12.914752424706483</v>
      </c>
      <c r="R8" s="108"/>
    </row>
    <row r="9" spans="1:18" s="78" customFormat="1" ht="20.100000000000001" customHeight="1">
      <c r="A9" s="77"/>
      <c r="B9" s="1581" t="s">
        <v>25</v>
      </c>
      <c r="C9" s="1581"/>
      <c r="D9" s="737">
        <v>732</v>
      </c>
      <c r="E9" s="1307">
        <f t="shared" ref="E9:E15" si="0">G9+M9+O9+Q9</f>
        <v>100</v>
      </c>
      <c r="F9" s="1308">
        <v>453</v>
      </c>
      <c r="G9" s="1265">
        <f t="shared" ref="G9:G15" si="1">F9/$D9*100</f>
        <v>61.885245901639344</v>
      </c>
      <c r="H9" s="1309">
        <v>138</v>
      </c>
      <c r="I9" s="1310">
        <f t="shared" ref="I9:I15" si="2">H9/$D9*100</f>
        <v>18.852459016393443</v>
      </c>
      <c r="J9" s="1309">
        <v>90</v>
      </c>
      <c r="K9" s="1310">
        <f t="shared" ref="K9:K15" si="3">J9/$D9*100</f>
        <v>12.295081967213115</v>
      </c>
      <c r="L9" s="1309">
        <v>162</v>
      </c>
      <c r="M9" s="1310">
        <f t="shared" ref="M9:M15" si="4">L9/$D9*100</f>
        <v>22.131147540983605</v>
      </c>
      <c r="N9" s="1309">
        <v>24</v>
      </c>
      <c r="O9" s="1310">
        <f t="shared" ref="O9:O15" si="5">N9/$D9*100</f>
        <v>3.278688524590164</v>
      </c>
      <c r="P9" s="1309">
        <v>93</v>
      </c>
      <c r="Q9" s="993">
        <f t="shared" ref="Q9:Q15" si="6">P9/$D9*100</f>
        <v>12.704918032786885</v>
      </c>
      <c r="R9" s="108"/>
    </row>
    <row r="10" spans="1:18" s="78" customFormat="1" ht="20.100000000000001" customHeight="1">
      <c r="A10" s="77"/>
      <c r="B10" s="1507" t="s">
        <v>464</v>
      </c>
      <c r="C10" s="1239" t="s">
        <v>465</v>
      </c>
      <c r="D10" s="740">
        <v>306</v>
      </c>
      <c r="E10" s="745">
        <f t="shared" si="0"/>
        <v>100</v>
      </c>
      <c r="F10" s="880">
        <v>185</v>
      </c>
      <c r="G10" s="1087">
        <f t="shared" si="1"/>
        <v>60.457516339869279</v>
      </c>
      <c r="H10" s="916">
        <v>58</v>
      </c>
      <c r="I10" s="994">
        <f t="shared" si="2"/>
        <v>18.954248366013072</v>
      </c>
      <c r="J10" s="916">
        <v>44</v>
      </c>
      <c r="K10" s="994">
        <f t="shared" si="3"/>
        <v>14.37908496732026</v>
      </c>
      <c r="L10" s="916">
        <v>72</v>
      </c>
      <c r="M10" s="994">
        <f t="shared" si="4"/>
        <v>23.52941176470588</v>
      </c>
      <c r="N10" s="916">
        <v>10</v>
      </c>
      <c r="O10" s="994">
        <f t="shared" si="5"/>
        <v>3.2679738562091507</v>
      </c>
      <c r="P10" s="916">
        <v>39</v>
      </c>
      <c r="Q10" s="1119">
        <f t="shared" si="6"/>
        <v>12.745098039215685</v>
      </c>
      <c r="R10" s="108"/>
    </row>
    <row r="11" spans="1:18" s="78" customFormat="1" ht="20.100000000000001" customHeight="1">
      <c r="A11" s="77"/>
      <c r="B11" s="1502"/>
      <c r="C11" s="1246" t="s">
        <v>466</v>
      </c>
      <c r="D11" s="1311">
        <v>426</v>
      </c>
      <c r="E11" s="1312">
        <f t="shared" si="0"/>
        <v>100</v>
      </c>
      <c r="F11" s="886">
        <v>268</v>
      </c>
      <c r="G11" s="1086">
        <f t="shared" si="1"/>
        <v>62.910798122065728</v>
      </c>
      <c r="H11" s="988">
        <v>80</v>
      </c>
      <c r="I11" s="995">
        <f t="shared" si="2"/>
        <v>18.779342723004692</v>
      </c>
      <c r="J11" s="988">
        <v>46</v>
      </c>
      <c r="K11" s="995">
        <f t="shared" si="3"/>
        <v>10.7981220657277</v>
      </c>
      <c r="L11" s="988">
        <v>90</v>
      </c>
      <c r="M11" s="995">
        <f t="shared" si="4"/>
        <v>21.12676056338028</v>
      </c>
      <c r="N11" s="988">
        <v>14</v>
      </c>
      <c r="O11" s="995">
        <f t="shared" si="5"/>
        <v>3.286384976525822</v>
      </c>
      <c r="P11" s="988">
        <v>54</v>
      </c>
      <c r="Q11" s="1118">
        <f t="shared" si="6"/>
        <v>12.676056338028168</v>
      </c>
      <c r="R11" s="108"/>
    </row>
    <row r="12" spans="1:18" s="78" customFormat="1" ht="20.100000000000001" customHeight="1">
      <c r="A12" s="77"/>
      <c r="B12" s="1501" t="s">
        <v>226</v>
      </c>
      <c r="C12" s="1238" t="s">
        <v>7</v>
      </c>
      <c r="D12" s="739">
        <v>248</v>
      </c>
      <c r="E12" s="1313">
        <f t="shared" si="0"/>
        <v>100</v>
      </c>
      <c r="F12" s="883">
        <v>156</v>
      </c>
      <c r="G12" s="921">
        <f t="shared" si="1"/>
        <v>62.903225806451616</v>
      </c>
      <c r="H12" s="912">
        <v>52</v>
      </c>
      <c r="I12" s="924">
        <f t="shared" si="2"/>
        <v>20.967741935483872</v>
      </c>
      <c r="J12" s="912">
        <v>32</v>
      </c>
      <c r="K12" s="924">
        <f t="shared" si="3"/>
        <v>12.903225806451612</v>
      </c>
      <c r="L12" s="912">
        <v>52</v>
      </c>
      <c r="M12" s="924">
        <f t="shared" si="4"/>
        <v>20.967741935483872</v>
      </c>
      <c r="N12" s="912">
        <v>7</v>
      </c>
      <c r="O12" s="924">
        <f t="shared" si="5"/>
        <v>2.82258064516129</v>
      </c>
      <c r="P12" s="912">
        <v>33</v>
      </c>
      <c r="Q12" s="918">
        <f t="shared" si="6"/>
        <v>13.306451612903224</v>
      </c>
      <c r="R12" s="108"/>
    </row>
    <row r="13" spans="1:18" s="78" customFormat="1" ht="20.100000000000001" customHeight="1">
      <c r="A13" s="77"/>
      <c r="B13" s="1507"/>
      <c r="C13" s="1239" t="s">
        <v>167</v>
      </c>
      <c r="D13" s="740">
        <v>145</v>
      </c>
      <c r="E13" s="745">
        <f t="shared" si="0"/>
        <v>100.00000000000001</v>
      </c>
      <c r="F13" s="880">
        <v>82</v>
      </c>
      <c r="G13" s="1087">
        <f t="shared" si="1"/>
        <v>56.551724137931039</v>
      </c>
      <c r="H13" s="916">
        <v>23</v>
      </c>
      <c r="I13" s="994">
        <f t="shared" si="2"/>
        <v>15.862068965517242</v>
      </c>
      <c r="J13" s="916">
        <v>12</v>
      </c>
      <c r="K13" s="994">
        <f t="shared" si="3"/>
        <v>8.2758620689655178</v>
      </c>
      <c r="L13" s="916">
        <v>33</v>
      </c>
      <c r="M13" s="994">
        <f t="shared" si="4"/>
        <v>22.758620689655174</v>
      </c>
      <c r="N13" s="916">
        <v>6</v>
      </c>
      <c r="O13" s="994">
        <f t="shared" si="5"/>
        <v>4.1379310344827589</v>
      </c>
      <c r="P13" s="916">
        <v>24</v>
      </c>
      <c r="Q13" s="1119">
        <f t="shared" si="6"/>
        <v>16.551724137931036</v>
      </c>
      <c r="R13" s="108"/>
    </row>
    <row r="14" spans="1:18" s="78" customFormat="1" ht="20.100000000000001" customHeight="1">
      <c r="A14" s="77"/>
      <c r="B14" s="1507"/>
      <c r="C14" s="1239" t="s">
        <v>467</v>
      </c>
      <c r="D14" s="740">
        <v>140</v>
      </c>
      <c r="E14" s="745">
        <f t="shared" si="0"/>
        <v>100</v>
      </c>
      <c r="F14" s="880">
        <v>84</v>
      </c>
      <c r="G14" s="1087">
        <f t="shared" si="1"/>
        <v>60</v>
      </c>
      <c r="H14" s="916">
        <v>25</v>
      </c>
      <c r="I14" s="994">
        <f t="shared" si="2"/>
        <v>17.857142857142858</v>
      </c>
      <c r="J14" s="916">
        <v>18</v>
      </c>
      <c r="K14" s="994">
        <f t="shared" si="3"/>
        <v>12.857142857142856</v>
      </c>
      <c r="L14" s="916">
        <v>35</v>
      </c>
      <c r="M14" s="994">
        <f t="shared" si="4"/>
        <v>25</v>
      </c>
      <c r="N14" s="916">
        <v>5</v>
      </c>
      <c r="O14" s="994">
        <f t="shared" si="5"/>
        <v>3.5714285714285712</v>
      </c>
      <c r="P14" s="916">
        <v>16</v>
      </c>
      <c r="Q14" s="1119">
        <f t="shared" si="6"/>
        <v>11.428571428571429</v>
      </c>
      <c r="R14" s="108"/>
    </row>
    <row r="15" spans="1:18" s="78" customFormat="1" ht="20.100000000000001" customHeight="1">
      <c r="A15" s="77"/>
      <c r="B15" s="1508"/>
      <c r="C15" s="1241" t="s">
        <v>468</v>
      </c>
      <c r="D15" s="743">
        <v>199</v>
      </c>
      <c r="E15" s="1228">
        <f t="shared" si="0"/>
        <v>100</v>
      </c>
      <c r="F15" s="889">
        <v>131</v>
      </c>
      <c r="G15" s="922">
        <f t="shared" si="1"/>
        <v>65.829145728643212</v>
      </c>
      <c r="H15" s="914">
        <v>38</v>
      </c>
      <c r="I15" s="925">
        <f t="shared" si="2"/>
        <v>19.095477386934672</v>
      </c>
      <c r="J15" s="914">
        <v>28</v>
      </c>
      <c r="K15" s="925">
        <f t="shared" si="3"/>
        <v>14.07035175879397</v>
      </c>
      <c r="L15" s="914">
        <v>42</v>
      </c>
      <c r="M15" s="925">
        <f t="shared" si="4"/>
        <v>21.105527638190953</v>
      </c>
      <c r="N15" s="914">
        <v>6</v>
      </c>
      <c r="O15" s="925">
        <f t="shared" si="5"/>
        <v>3.0150753768844218</v>
      </c>
      <c r="P15" s="914">
        <v>20</v>
      </c>
      <c r="Q15" s="919">
        <f t="shared" si="6"/>
        <v>10.050251256281408</v>
      </c>
      <c r="R15" s="108"/>
    </row>
    <row r="16" spans="1:18" s="62" customFormat="1" ht="15" customHeight="1">
      <c r="A16" s="60"/>
      <c r="B16" s="61" t="s">
        <v>673</v>
      </c>
      <c r="C16" s="61"/>
      <c r="D16" s="1314"/>
      <c r="E16" s="1314"/>
      <c r="F16" s="1314"/>
      <c r="G16" s="1314"/>
      <c r="H16" s="1314"/>
      <c r="I16" s="1314"/>
      <c r="J16" s="1314"/>
      <c r="K16" s="1314"/>
      <c r="L16" s="1314"/>
      <c r="M16" s="1315"/>
      <c r="N16" s="1316"/>
      <c r="O16" s="1316"/>
      <c r="P16" s="1316"/>
      <c r="Q16" s="1316"/>
    </row>
    <row r="17" spans="1:28" s="62" customFormat="1" ht="15" customHeight="1">
      <c r="A17" s="60"/>
      <c r="B17" s="61" t="s">
        <v>760</v>
      </c>
      <c r="D17" s="63"/>
      <c r="E17" s="63"/>
      <c r="F17" s="63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</row>
    <row r="18" spans="1:28" s="62" customFormat="1" ht="15" customHeight="1">
      <c r="A18" s="60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</row>
  </sheetData>
  <mergeCells count="13">
    <mergeCell ref="D4:E6"/>
    <mergeCell ref="F4:Q4"/>
    <mergeCell ref="F5:G6"/>
    <mergeCell ref="L5:M6"/>
    <mergeCell ref="N5:O6"/>
    <mergeCell ref="P5:Q6"/>
    <mergeCell ref="H6:I6"/>
    <mergeCell ref="J6:K6"/>
    <mergeCell ref="B9:C9"/>
    <mergeCell ref="B10:B11"/>
    <mergeCell ref="B12:B15"/>
    <mergeCell ref="B8:C8"/>
    <mergeCell ref="B4:C7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</sheetPr>
  <dimension ref="A1:U17"/>
  <sheetViews>
    <sheetView showZeros="0" zoomScaleNormal="100" zoomScaleSheetLayoutView="100" workbookViewId="0">
      <selection activeCell="E13" sqref="E13"/>
    </sheetView>
  </sheetViews>
  <sheetFormatPr defaultColWidth="9" defaultRowHeight="13.5"/>
  <cols>
    <col min="1" max="1" width="1.25" style="42" customWidth="1"/>
    <col min="2" max="2" width="3.625" style="42" customWidth="1"/>
    <col min="3" max="3" width="4.625" style="42" customWidth="1"/>
    <col min="4" max="4" width="8.625" style="42" customWidth="1"/>
    <col min="5" max="5" width="12.625" style="42" customWidth="1"/>
    <col min="6" max="7" width="8.625" style="42" customWidth="1"/>
    <col min="8" max="8" width="7.625" style="42" customWidth="1"/>
    <col min="9" max="9" width="8.625" style="42" customWidth="1"/>
    <col min="10" max="10" width="7.625" style="42" customWidth="1"/>
    <col min="11" max="11" width="8.625" style="42" customWidth="1"/>
    <col min="12" max="12" width="7.625" style="42" customWidth="1"/>
    <col min="13" max="13" width="8.625" style="42" customWidth="1"/>
    <col min="14" max="14" width="7.625" style="42" customWidth="1"/>
    <col min="15" max="15" width="8.625" style="42" customWidth="1"/>
    <col min="16" max="16" width="7.625" style="42" customWidth="1"/>
    <col min="17" max="17" width="8.625" style="42" customWidth="1"/>
    <col min="18" max="18" width="7.625" style="42" customWidth="1"/>
    <col min="19" max="19" width="8.625" style="42" customWidth="1"/>
    <col min="20" max="20" width="7.625" style="42" customWidth="1"/>
    <col min="21" max="16384" width="9" style="42"/>
  </cols>
  <sheetData>
    <row r="1" spans="1:21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</row>
    <row r="2" spans="1:21" ht="20.100000000000001" customHeight="1">
      <c r="A2" s="40"/>
      <c r="B2" s="15" t="s">
        <v>476</v>
      </c>
      <c r="C2" s="43"/>
      <c r="D2" s="15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spans="1:21" s="21" customFormat="1" ht="20.100000000000001" customHeight="1">
      <c r="A3" s="18"/>
      <c r="B3" s="18"/>
      <c r="C3" s="1446"/>
      <c r="D3" s="1446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 t="s">
        <v>1</v>
      </c>
    </row>
    <row r="4" spans="1:21" s="21" customFormat="1" ht="20.100000000000001" customHeight="1">
      <c r="A4" s="18"/>
      <c r="B4" s="1583"/>
      <c r="C4" s="1583"/>
      <c r="D4" s="1480"/>
      <c r="E4" s="1569" t="s">
        <v>314</v>
      </c>
      <c r="F4" s="1570"/>
      <c r="G4" s="1489" t="s">
        <v>315</v>
      </c>
      <c r="H4" s="1432"/>
      <c r="I4" s="1432"/>
      <c r="J4" s="1432"/>
      <c r="K4" s="1432"/>
      <c r="L4" s="1432"/>
      <c r="M4" s="1432"/>
      <c r="N4" s="1432"/>
      <c r="O4" s="1432"/>
      <c r="P4" s="1432"/>
      <c r="Q4" s="1432"/>
      <c r="R4" s="1432"/>
      <c r="S4" s="1432"/>
      <c r="T4" s="1432"/>
      <c r="U4" s="42"/>
    </row>
    <row r="5" spans="1:21" s="21" customFormat="1" ht="20.100000000000001" customHeight="1">
      <c r="A5" s="18"/>
      <c r="B5" s="1584"/>
      <c r="C5" s="1584"/>
      <c r="D5" s="1481"/>
      <c r="E5" s="1571"/>
      <c r="F5" s="1572"/>
      <c r="G5" s="1444" t="s">
        <v>156</v>
      </c>
      <c r="H5" s="1429"/>
      <c r="I5" s="1473" t="s">
        <v>157</v>
      </c>
      <c r="J5" s="1474"/>
      <c r="K5" s="1473" t="s">
        <v>158</v>
      </c>
      <c r="L5" s="1474"/>
      <c r="M5" s="1473" t="s">
        <v>159</v>
      </c>
      <c r="N5" s="1474"/>
      <c r="O5" s="1473" t="s">
        <v>160</v>
      </c>
      <c r="P5" s="1474"/>
      <c r="Q5" s="1473" t="s">
        <v>161</v>
      </c>
      <c r="R5" s="1474"/>
      <c r="S5" s="1473" t="s">
        <v>26</v>
      </c>
      <c r="T5" s="1429"/>
      <c r="U5" s="42"/>
    </row>
    <row r="6" spans="1:21" s="21" customFormat="1" ht="20.100000000000001" customHeight="1">
      <c r="A6" s="18"/>
      <c r="B6" s="1585"/>
      <c r="C6" s="1585"/>
      <c r="D6" s="1482"/>
      <c r="E6" s="356"/>
      <c r="F6" s="355" t="s">
        <v>2</v>
      </c>
      <c r="G6" s="44"/>
      <c r="H6" s="45" t="s">
        <v>2</v>
      </c>
      <c r="I6" s="46"/>
      <c r="J6" s="47" t="s">
        <v>2</v>
      </c>
      <c r="K6" s="46"/>
      <c r="L6" s="47" t="s">
        <v>2</v>
      </c>
      <c r="M6" s="46"/>
      <c r="N6" s="47" t="s">
        <v>2</v>
      </c>
      <c r="O6" s="46"/>
      <c r="P6" s="47" t="s">
        <v>2</v>
      </c>
      <c r="Q6" s="46"/>
      <c r="R6" s="47" t="s">
        <v>2</v>
      </c>
      <c r="S6" s="46"/>
      <c r="T6" s="45" t="s">
        <v>2</v>
      </c>
      <c r="U6" s="42"/>
    </row>
    <row r="7" spans="1:21" s="21" customFormat="1" ht="20.100000000000001" customHeight="1">
      <c r="A7" s="18"/>
      <c r="B7" s="1451" t="s">
        <v>330</v>
      </c>
      <c r="C7" s="1451"/>
      <c r="D7" s="1452"/>
      <c r="E7" s="475">
        <v>13385</v>
      </c>
      <c r="F7" s="526">
        <f>H7+J7+L7+N7+P7+R7+T7</f>
        <v>100</v>
      </c>
      <c r="G7" s="475">
        <v>2682</v>
      </c>
      <c r="H7" s="526">
        <f>G7/$E7*100</f>
        <v>20.037355248412403</v>
      </c>
      <c r="I7" s="469">
        <v>2963</v>
      </c>
      <c r="J7" s="526">
        <f>I7/$E7*100</f>
        <v>22.136720209189392</v>
      </c>
      <c r="K7" s="469">
        <v>5693</v>
      </c>
      <c r="L7" s="526">
        <f>K7/$E7*100</f>
        <v>42.532685842360848</v>
      </c>
      <c r="M7" s="469">
        <v>398</v>
      </c>
      <c r="N7" s="526">
        <f>M7/$E7*100</f>
        <v>2.9734777736271947</v>
      </c>
      <c r="O7" s="469">
        <v>524</v>
      </c>
      <c r="P7" s="526">
        <f>O7/$E7*100</f>
        <v>3.9148300336197233</v>
      </c>
      <c r="Q7" s="469">
        <v>182</v>
      </c>
      <c r="R7" s="526">
        <f>Q7/$E7*100</f>
        <v>1.3597310422114306</v>
      </c>
      <c r="S7" s="469">
        <v>943</v>
      </c>
      <c r="T7" s="526">
        <f>S7/$E7*100</f>
        <v>7.0451998505790066</v>
      </c>
      <c r="U7" s="42"/>
    </row>
    <row r="8" spans="1:21" s="21" customFormat="1" ht="20.100000000000001" customHeight="1">
      <c r="A8" s="18"/>
      <c r="B8" s="1451" t="s">
        <v>25</v>
      </c>
      <c r="C8" s="1451"/>
      <c r="D8" s="1452"/>
      <c r="E8" s="475">
        <v>1478</v>
      </c>
      <c r="F8" s="759">
        <f t="shared" ref="F8" si="0">H8+J8+L8+N8+P8+R8+T8</f>
        <v>100.00000000000001</v>
      </c>
      <c r="G8" s="475">
        <v>84</v>
      </c>
      <c r="H8" s="763">
        <f t="shared" ref="H8:H14" si="1">G8/$E8*100</f>
        <v>5.6833558863328824</v>
      </c>
      <c r="I8" s="471">
        <v>400</v>
      </c>
      <c r="J8" s="763">
        <f t="shared" ref="J8:J14" si="2">I8/$E8*100</f>
        <v>27.06359945872801</v>
      </c>
      <c r="K8" s="471">
        <v>712</v>
      </c>
      <c r="L8" s="763">
        <f t="shared" ref="L8:L14" si="3">K8/$E8*100</f>
        <v>48.173207036535857</v>
      </c>
      <c r="M8" s="471">
        <v>6</v>
      </c>
      <c r="N8" s="763">
        <f t="shared" ref="N8" si="4">M8/$E8*100</f>
        <v>0.40595399188092013</v>
      </c>
      <c r="O8" s="471">
        <v>64</v>
      </c>
      <c r="P8" s="763">
        <f t="shared" ref="P8:P14" si="5">O8/$E8*100</f>
        <v>4.3301759133964817</v>
      </c>
      <c r="Q8" s="471">
        <v>59</v>
      </c>
      <c r="R8" s="763">
        <f t="shared" ref="R8:R14" si="6">Q8/$E8*100</f>
        <v>3.9918809201623815</v>
      </c>
      <c r="S8" s="471">
        <v>153</v>
      </c>
      <c r="T8" s="526">
        <f t="shared" ref="T8" si="7">S8/$E8*100</f>
        <v>10.351826792963465</v>
      </c>
      <c r="U8" s="42"/>
    </row>
    <row r="9" spans="1:21" s="21" customFormat="1" ht="20.100000000000001" customHeight="1">
      <c r="A9" s="18"/>
      <c r="B9" s="1453" t="s">
        <v>24</v>
      </c>
      <c r="C9" s="1462" t="s">
        <v>11</v>
      </c>
      <c r="D9" s="1457"/>
      <c r="E9" s="491">
        <v>605</v>
      </c>
      <c r="F9" s="753">
        <v>100</v>
      </c>
      <c r="G9" s="491">
        <v>53</v>
      </c>
      <c r="H9" s="764">
        <f t="shared" si="1"/>
        <v>8.7603305785123968</v>
      </c>
      <c r="I9" s="487">
        <v>140</v>
      </c>
      <c r="J9" s="764">
        <f t="shared" si="2"/>
        <v>23.140495867768596</v>
      </c>
      <c r="K9" s="487">
        <v>307</v>
      </c>
      <c r="L9" s="764">
        <f t="shared" si="3"/>
        <v>50.743801652892564</v>
      </c>
      <c r="M9" s="487" t="s">
        <v>1112</v>
      </c>
      <c r="N9" s="764" t="s">
        <v>1111</v>
      </c>
      <c r="O9" s="487">
        <v>24</v>
      </c>
      <c r="P9" s="764">
        <f t="shared" si="5"/>
        <v>3.9669421487603307</v>
      </c>
      <c r="Q9" s="487">
        <v>20</v>
      </c>
      <c r="R9" s="764">
        <f t="shared" si="6"/>
        <v>3.3057851239669422</v>
      </c>
      <c r="S9" s="487" t="s">
        <v>1114</v>
      </c>
      <c r="T9" s="527" t="s">
        <v>1111</v>
      </c>
      <c r="U9" s="42"/>
    </row>
    <row r="10" spans="1:21" s="21" customFormat="1" ht="20.100000000000001" customHeight="1">
      <c r="A10" s="18"/>
      <c r="B10" s="1497"/>
      <c r="C10" s="1557" t="s">
        <v>12</v>
      </c>
      <c r="D10" s="1531"/>
      <c r="E10" s="499">
        <v>873</v>
      </c>
      <c r="F10" s="932">
        <v>100</v>
      </c>
      <c r="G10" s="499">
        <v>31</v>
      </c>
      <c r="H10" s="992">
        <f t="shared" si="1"/>
        <v>3.5509736540664374</v>
      </c>
      <c r="I10" s="495">
        <v>260</v>
      </c>
      <c r="J10" s="992">
        <f t="shared" si="2"/>
        <v>29.782359679266897</v>
      </c>
      <c r="K10" s="495">
        <v>405</v>
      </c>
      <c r="L10" s="992">
        <f t="shared" si="3"/>
        <v>46.391752577319586</v>
      </c>
      <c r="M10" s="495" t="s">
        <v>1111</v>
      </c>
      <c r="N10" s="992" t="s">
        <v>1111</v>
      </c>
      <c r="O10" s="495">
        <v>40</v>
      </c>
      <c r="P10" s="992">
        <f t="shared" si="5"/>
        <v>4.5819014891179837</v>
      </c>
      <c r="Q10" s="495">
        <v>39</v>
      </c>
      <c r="R10" s="992">
        <f t="shared" si="6"/>
        <v>4.4673539518900345</v>
      </c>
      <c r="S10" s="495" t="s">
        <v>1111</v>
      </c>
      <c r="T10" s="528" t="s">
        <v>1114</v>
      </c>
      <c r="U10" s="42"/>
    </row>
    <row r="11" spans="1:21" s="21" customFormat="1" ht="20.100000000000001" customHeight="1">
      <c r="A11" s="18"/>
      <c r="B11" s="1453" t="s">
        <v>226</v>
      </c>
      <c r="C11" s="1462" t="s">
        <v>7</v>
      </c>
      <c r="D11" s="1457"/>
      <c r="E11" s="491">
        <v>466</v>
      </c>
      <c r="F11" s="753">
        <v>100</v>
      </c>
      <c r="G11" s="491">
        <v>40</v>
      </c>
      <c r="H11" s="764">
        <f t="shared" si="1"/>
        <v>8.5836909871244629</v>
      </c>
      <c r="I11" s="487">
        <v>89</v>
      </c>
      <c r="J11" s="764">
        <f t="shared" si="2"/>
        <v>19.098712446351932</v>
      </c>
      <c r="K11" s="487">
        <v>259</v>
      </c>
      <c r="L11" s="764">
        <f t="shared" si="3"/>
        <v>55.579399141630901</v>
      </c>
      <c r="M11" s="487" t="s">
        <v>1120</v>
      </c>
      <c r="N11" s="764" t="s">
        <v>1121</v>
      </c>
      <c r="O11" s="487">
        <v>18</v>
      </c>
      <c r="P11" s="764">
        <f t="shared" si="5"/>
        <v>3.8626609442060089</v>
      </c>
      <c r="Q11" s="487">
        <v>16</v>
      </c>
      <c r="R11" s="764">
        <f t="shared" si="6"/>
        <v>3.4334763948497855</v>
      </c>
      <c r="S11" s="487" t="s">
        <v>1111</v>
      </c>
      <c r="T11" s="527" t="s">
        <v>1111</v>
      </c>
      <c r="U11" s="42"/>
    </row>
    <row r="12" spans="1:21" s="21" customFormat="1" ht="20.100000000000001" customHeight="1">
      <c r="A12" s="18"/>
      <c r="B12" s="1454"/>
      <c r="C12" s="1463" t="s">
        <v>8</v>
      </c>
      <c r="D12" s="1459"/>
      <c r="E12" s="507">
        <v>322</v>
      </c>
      <c r="F12" s="754">
        <v>100</v>
      </c>
      <c r="G12" s="507">
        <v>23</v>
      </c>
      <c r="H12" s="765">
        <f t="shared" si="1"/>
        <v>7.1428571428571423</v>
      </c>
      <c r="I12" s="503">
        <v>70</v>
      </c>
      <c r="J12" s="765">
        <f t="shared" si="2"/>
        <v>21.739130434782609</v>
      </c>
      <c r="K12" s="503">
        <v>169</v>
      </c>
      <c r="L12" s="765">
        <f t="shared" si="3"/>
        <v>52.484472049689444</v>
      </c>
      <c r="M12" s="503" t="s">
        <v>1112</v>
      </c>
      <c r="N12" s="765" t="s">
        <v>1111</v>
      </c>
      <c r="O12" s="503">
        <v>14</v>
      </c>
      <c r="P12" s="765">
        <f t="shared" si="5"/>
        <v>4.3478260869565215</v>
      </c>
      <c r="Q12" s="503">
        <v>12</v>
      </c>
      <c r="R12" s="765">
        <f t="shared" si="6"/>
        <v>3.7267080745341614</v>
      </c>
      <c r="S12" s="503" t="s">
        <v>1111</v>
      </c>
      <c r="T12" s="529" t="s">
        <v>1122</v>
      </c>
      <c r="U12" s="42"/>
    </row>
    <row r="13" spans="1:21" s="21" customFormat="1" ht="20.100000000000001" customHeight="1">
      <c r="A13" s="18"/>
      <c r="B13" s="1454"/>
      <c r="C13" s="1463" t="s">
        <v>9</v>
      </c>
      <c r="D13" s="1459"/>
      <c r="E13" s="507">
        <v>301</v>
      </c>
      <c r="F13" s="754">
        <v>100</v>
      </c>
      <c r="G13" s="507">
        <v>11</v>
      </c>
      <c r="H13" s="765">
        <f t="shared" si="1"/>
        <v>3.6544850498338874</v>
      </c>
      <c r="I13" s="503">
        <v>92</v>
      </c>
      <c r="J13" s="765">
        <f t="shared" si="2"/>
        <v>30.564784053156146</v>
      </c>
      <c r="K13" s="503">
        <v>141</v>
      </c>
      <c r="L13" s="765">
        <f t="shared" si="3"/>
        <v>46.843853820598007</v>
      </c>
      <c r="M13" s="503" t="s">
        <v>1111</v>
      </c>
      <c r="N13" s="765" t="s">
        <v>1111</v>
      </c>
      <c r="O13" s="503">
        <v>11</v>
      </c>
      <c r="P13" s="765">
        <f t="shared" si="5"/>
        <v>3.6544850498338874</v>
      </c>
      <c r="Q13" s="503">
        <v>10</v>
      </c>
      <c r="R13" s="765">
        <f t="shared" si="6"/>
        <v>3.322259136212625</v>
      </c>
      <c r="S13" s="503" t="s">
        <v>1111</v>
      </c>
      <c r="T13" s="529" t="s">
        <v>1111</v>
      </c>
      <c r="U13" s="42"/>
    </row>
    <row r="14" spans="1:21" s="21" customFormat="1" ht="20.100000000000001" customHeight="1">
      <c r="A14" s="18"/>
      <c r="B14" s="1455"/>
      <c r="C14" s="1464" t="s">
        <v>10</v>
      </c>
      <c r="D14" s="1465"/>
      <c r="E14" s="515">
        <v>389</v>
      </c>
      <c r="F14" s="755">
        <v>100</v>
      </c>
      <c r="G14" s="515">
        <v>10</v>
      </c>
      <c r="H14" s="766">
        <f t="shared" si="1"/>
        <v>2.5706940874035991</v>
      </c>
      <c r="I14" s="511">
        <v>149</v>
      </c>
      <c r="J14" s="766">
        <f t="shared" si="2"/>
        <v>38.303341902313626</v>
      </c>
      <c r="K14" s="511">
        <v>143</v>
      </c>
      <c r="L14" s="766">
        <f t="shared" si="3"/>
        <v>36.760925449871465</v>
      </c>
      <c r="M14" s="511" t="s">
        <v>1111</v>
      </c>
      <c r="N14" s="766" t="s">
        <v>1111</v>
      </c>
      <c r="O14" s="511">
        <v>21</v>
      </c>
      <c r="P14" s="766">
        <f t="shared" si="5"/>
        <v>5.3984575835475574</v>
      </c>
      <c r="Q14" s="511">
        <v>21</v>
      </c>
      <c r="R14" s="766">
        <f t="shared" si="6"/>
        <v>5.3984575835475574</v>
      </c>
      <c r="S14" s="511" t="s">
        <v>1111</v>
      </c>
      <c r="T14" s="530" t="s">
        <v>1111</v>
      </c>
      <c r="U14" s="42"/>
    </row>
    <row r="15" spans="1:21" s="21" customFormat="1" ht="15" customHeight="1">
      <c r="A15" s="18"/>
      <c r="B15" s="35" t="s">
        <v>761</v>
      </c>
      <c r="D15" s="35"/>
      <c r="E15" s="57"/>
      <c r="F15" s="57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42"/>
    </row>
    <row r="16" spans="1:21" s="21" customFormat="1" ht="15" customHeight="1">
      <c r="A16" s="18"/>
      <c r="B16" s="35" t="s">
        <v>760</v>
      </c>
      <c r="C16" s="35"/>
      <c r="D16" s="35"/>
      <c r="E16" s="63"/>
      <c r="F16" s="63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</row>
    <row r="17" spans="2:2" s="21" customFormat="1" ht="16.5">
      <c r="B17" s="35"/>
    </row>
  </sheetData>
  <mergeCells count="21">
    <mergeCell ref="C3:D3"/>
    <mergeCell ref="B4:D6"/>
    <mergeCell ref="S5:T5"/>
    <mergeCell ref="B7:D7"/>
    <mergeCell ref="G5:H5"/>
    <mergeCell ref="I5:J5"/>
    <mergeCell ref="K5:L5"/>
    <mergeCell ref="M5:N5"/>
    <mergeCell ref="O5:P5"/>
    <mergeCell ref="Q5:R5"/>
    <mergeCell ref="G4:T4"/>
    <mergeCell ref="E4:F5"/>
    <mergeCell ref="C9:D9"/>
    <mergeCell ref="C10:D10"/>
    <mergeCell ref="B8:D8"/>
    <mergeCell ref="B9:B10"/>
    <mergeCell ref="B11:B14"/>
    <mergeCell ref="C11:D11"/>
    <mergeCell ref="C12:D12"/>
    <mergeCell ref="C13:D13"/>
    <mergeCell ref="C14:D14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79" orientation="landscape" r:id="rId1"/>
  <colBreaks count="1" manualBreakCount="1">
    <brk id="2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T20"/>
  <sheetViews>
    <sheetView showZeros="0" zoomScaleNormal="100" zoomScaleSheetLayoutView="70" workbookViewId="0">
      <selection activeCell="K10" sqref="K10"/>
    </sheetView>
  </sheetViews>
  <sheetFormatPr defaultColWidth="9" defaultRowHeight="13.5"/>
  <cols>
    <col min="1" max="1" width="1.25" style="42" customWidth="1"/>
    <col min="2" max="2" width="3.625" style="42" customWidth="1"/>
    <col min="3" max="3" width="12.625" style="42" customWidth="1"/>
    <col min="4" max="8" width="10.625" style="42" customWidth="1"/>
    <col min="9" max="10" width="3.625" style="42" customWidth="1"/>
    <col min="11" max="11" width="12.625" style="42" customWidth="1"/>
    <col min="12" max="16" width="10.625" style="42" customWidth="1"/>
    <col min="17" max="16384" width="9" style="42"/>
  </cols>
  <sheetData>
    <row r="1" spans="1:16" ht="14.1" customHeight="1">
      <c r="A1" s="40"/>
      <c r="B1" s="41" t="s">
        <v>0</v>
      </c>
      <c r="D1" s="40"/>
      <c r="E1" s="40"/>
      <c r="F1" s="40"/>
      <c r="G1" s="40"/>
      <c r="H1" s="40"/>
    </row>
    <row r="2" spans="1:16" ht="20.100000000000001" customHeight="1">
      <c r="A2" s="40"/>
      <c r="B2" s="15" t="s">
        <v>603</v>
      </c>
      <c r="D2" s="40"/>
      <c r="E2" s="40"/>
      <c r="F2" s="40"/>
      <c r="G2" s="40"/>
      <c r="H2" s="40"/>
    </row>
    <row r="3" spans="1:16" s="21" customFormat="1" ht="20.100000000000001" customHeight="1">
      <c r="A3" s="18"/>
      <c r="B3" s="18"/>
      <c r="C3" s="18"/>
      <c r="D3" s="18"/>
      <c r="E3" s="18"/>
      <c r="F3" s="20"/>
      <c r="G3" s="20"/>
      <c r="H3" s="20" t="s">
        <v>835</v>
      </c>
      <c r="P3" s="20" t="s">
        <v>763</v>
      </c>
    </row>
    <row r="4" spans="1:16" s="21" customFormat="1" ht="20.100000000000001" customHeight="1">
      <c r="A4" s="18"/>
      <c r="B4" s="1583"/>
      <c r="C4" s="1480"/>
      <c r="D4" s="1528" t="s">
        <v>411</v>
      </c>
      <c r="E4" s="1528"/>
      <c r="F4" s="1528"/>
      <c r="G4" s="1528"/>
      <c r="H4" s="1528"/>
      <c r="I4" s="40"/>
      <c r="J4" s="1583"/>
      <c r="K4" s="1480"/>
      <c r="L4" s="1528" t="s">
        <v>458</v>
      </c>
      <c r="M4" s="1528"/>
      <c r="N4" s="1528"/>
      <c r="O4" s="1528"/>
      <c r="P4" s="1528"/>
    </row>
    <row r="5" spans="1:16" s="21" customFormat="1" ht="20.100000000000001" customHeight="1">
      <c r="A5" s="18"/>
      <c r="B5" s="1584"/>
      <c r="C5" s="1481"/>
      <c r="D5" s="4" t="s">
        <v>162</v>
      </c>
      <c r="E5" s="175" t="s">
        <v>412</v>
      </c>
      <c r="F5" s="3" t="s">
        <v>413</v>
      </c>
      <c r="G5" s="3" t="s">
        <v>414</v>
      </c>
      <c r="H5" s="3" t="s">
        <v>415</v>
      </c>
      <c r="I5" s="40"/>
      <c r="J5" s="1584"/>
      <c r="K5" s="1481"/>
      <c r="L5" s="292" t="s">
        <v>162</v>
      </c>
      <c r="M5" s="294" t="s">
        <v>194</v>
      </c>
      <c r="N5" s="293" t="s">
        <v>196</v>
      </c>
      <c r="O5" s="293" t="s">
        <v>324</v>
      </c>
      <c r="P5" s="293" t="s">
        <v>376</v>
      </c>
    </row>
    <row r="6" spans="1:16" s="21" customFormat="1" ht="20.100000000000001" customHeight="1">
      <c r="A6" s="18"/>
      <c r="B6" s="1451" t="s">
        <v>330</v>
      </c>
      <c r="C6" s="1452"/>
      <c r="D6" s="1032">
        <v>206</v>
      </c>
      <c r="E6" s="1033">
        <v>-1017</v>
      </c>
      <c r="F6" s="1034">
        <v>-569</v>
      </c>
      <c r="G6" s="1033">
        <v>-1153</v>
      </c>
      <c r="H6" s="1034">
        <v>-40</v>
      </c>
      <c r="I6" s="40"/>
      <c r="J6" s="1467" t="s">
        <v>328</v>
      </c>
      <c r="K6" s="1468"/>
      <c r="L6" s="1049">
        <v>0.21446269806567139</v>
      </c>
      <c r="M6" s="1050">
        <v>-1.063907690054503</v>
      </c>
      <c r="N6" s="1052">
        <v>-0.6015276052541163</v>
      </c>
      <c r="O6" s="1050">
        <v>-1.2336432598996394</v>
      </c>
      <c r="P6" s="1061">
        <v>-4.320377601002328E-2</v>
      </c>
    </row>
    <row r="7" spans="1:16" s="21" customFormat="1" ht="20.100000000000001" customHeight="1">
      <c r="A7" s="18"/>
      <c r="B7" s="1467" t="s">
        <v>25</v>
      </c>
      <c r="C7" s="1468"/>
      <c r="D7" s="1035">
        <v>321</v>
      </c>
      <c r="E7" s="1036">
        <v>229</v>
      </c>
      <c r="F7" s="1036">
        <v>281</v>
      </c>
      <c r="G7" s="1037">
        <v>114</v>
      </c>
      <c r="H7" s="1038">
        <v>275</v>
      </c>
      <c r="I7" s="18"/>
      <c r="J7" s="1467" t="s">
        <v>25</v>
      </c>
      <c r="K7" s="1468"/>
      <c r="L7" s="1049">
        <v>2.083333333333333</v>
      </c>
      <c r="M7" s="1050">
        <v>1.4259472586319624</v>
      </c>
      <c r="N7" s="1050">
        <v>1.6719721536310357</v>
      </c>
      <c r="O7" s="1051">
        <v>0.65247252747252749</v>
      </c>
      <c r="P7" s="1052">
        <v>1.5029375597759256</v>
      </c>
    </row>
    <row r="8" spans="1:16" s="21" customFormat="1" ht="20.100000000000001" customHeight="1">
      <c r="A8" s="18"/>
      <c r="B8" s="1453" t="s">
        <v>24</v>
      </c>
      <c r="C8" s="69" t="s">
        <v>227</v>
      </c>
      <c r="D8" s="1039">
        <v>156</v>
      </c>
      <c r="E8" s="1040">
        <v>119</v>
      </c>
      <c r="F8" s="1040">
        <v>143</v>
      </c>
      <c r="G8" s="1041">
        <v>61</v>
      </c>
      <c r="H8" s="1042">
        <v>121</v>
      </c>
      <c r="I8" s="18"/>
      <c r="J8" s="1453" t="s">
        <v>24</v>
      </c>
      <c r="K8" s="291" t="s">
        <v>227</v>
      </c>
      <c r="L8" s="591">
        <v>2.479930053254908</v>
      </c>
      <c r="M8" s="1053">
        <v>1.8080984577983743</v>
      </c>
      <c r="N8" s="1053">
        <v>2.0599250936329585</v>
      </c>
      <c r="O8" s="1054">
        <v>0.8399889837510327</v>
      </c>
      <c r="P8" s="590">
        <v>1.5844955149610422</v>
      </c>
    </row>
    <row r="9" spans="1:16" s="21" customFormat="1" ht="20.100000000000001" customHeight="1">
      <c r="A9" s="18"/>
      <c r="B9" s="1497"/>
      <c r="C9" s="69" t="s">
        <v>223</v>
      </c>
      <c r="D9" s="1039">
        <v>165</v>
      </c>
      <c r="E9" s="1040">
        <v>110</v>
      </c>
      <c r="F9" s="1040">
        <v>138</v>
      </c>
      <c r="G9" s="1041">
        <v>53</v>
      </c>
      <c r="H9" s="1042">
        <v>154</v>
      </c>
      <c r="I9" s="18"/>
      <c r="J9" s="1497"/>
      <c r="K9" s="291" t="s">
        <v>223</v>
      </c>
      <c r="L9" s="591">
        <v>1.8097066081710995</v>
      </c>
      <c r="M9" s="1053">
        <v>1.1605824013504957</v>
      </c>
      <c r="N9" s="1053">
        <v>1.3989558517917786</v>
      </c>
      <c r="O9" s="1054">
        <v>0.51909892262487756</v>
      </c>
      <c r="P9" s="590">
        <v>1.4445173998686802</v>
      </c>
    </row>
    <row r="10" spans="1:16" s="21" customFormat="1" ht="20.100000000000001" customHeight="1">
      <c r="A10" s="18"/>
      <c r="B10" s="1469" t="s">
        <v>342</v>
      </c>
      <c r="C10" s="153" t="s">
        <v>344</v>
      </c>
      <c r="D10" s="1043">
        <v>19</v>
      </c>
      <c r="E10" s="1044">
        <v>32</v>
      </c>
      <c r="F10" s="1045">
        <v>-14</v>
      </c>
      <c r="G10" s="1044">
        <v>-25</v>
      </c>
      <c r="H10" s="1043">
        <v>30</v>
      </c>
      <c r="I10" s="40"/>
      <c r="J10" s="1470" t="s">
        <v>342</v>
      </c>
      <c r="K10" s="153" t="s">
        <v>344</v>
      </c>
      <c r="L10" s="1055">
        <v>1.578728707935189</v>
      </c>
      <c r="M10" s="1056">
        <v>2.5246548323471401</v>
      </c>
      <c r="N10" s="1057">
        <v>-1.0546139359698681</v>
      </c>
      <c r="O10" s="1056">
        <v>-1.8504811250925242</v>
      </c>
      <c r="P10" s="1055">
        <v>2.1253985122210417</v>
      </c>
    </row>
    <row r="11" spans="1:16" s="21" customFormat="1" ht="19.5" customHeight="1">
      <c r="A11" s="18"/>
      <c r="B11" s="1470"/>
      <c r="C11" s="142" t="s">
        <v>345</v>
      </c>
      <c r="D11" s="1041">
        <v>29</v>
      </c>
      <c r="E11" s="1040">
        <v>7</v>
      </c>
      <c r="F11" s="1042">
        <v>3</v>
      </c>
      <c r="G11" s="1040">
        <v>4</v>
      </c>
      <c r="H11" s="1041">
        <v>71</v>
      </c>
      <c r="I11" s="42"/>
      <c r="J11" s="1470"/>
      <c r="K11" s="295" t="s">
        <v>345</v>
      </c>
      <c r="L11" s="1054">
        <v>1.3832578106367757</v>
      </c>
      <c r="M11" s="1053">
        <v>0.3251277287505806</v>
      </c>
      <c r="N11" s="590">
        <v>0.13519603424966201</v>
      </c>
      <c r="O11" s="1053">
        <v>0.17520805957074026</v>
      </c>
      <c r="P11" s="1054">
        <v>2.972576931128323</v>
      </c>
    </row>
    <row r="12" spans="1:16" s="21" customFormat="1" ht="20.100000000000001" customHeight="1">
      <c r="A12" s="18"/>
      <c r="B12" s="1470"/>
      <c r="C12" s="142" t="s">
        <v>347</v>
      </c>
      <c r="D12" s="1041">
        <v>14</v>
      </c>
      <c r="E12" s="1040">
        <v>31</v>
      </c>
      <c r="F12" s="1042">
        <v>-1</v>
      </c>
      <c r="G12" s="1040">
        <v>-1</v>
      </c>
      <c r="H12" s="1041">
        <v>6</v>
      </c>
      <c r="I12" s="42"/>
      <c r="J12" s="1470"/>
      <c r="K12" s="295" t="s">
        <v>347</v>
      </c>
      <c r="L12" s="1054">
        <v>1.0907674328009349</v>
      </c>
      <c r="M12" s="1053">
        <v>2.3247094113235849</v>
      </c>
      <c r="N12" s="590">
        <v>-7.2411296162201294E-2</v>
      </c>
      <c r="O12" s="1053">
        <v>-7.0521861777150918E-2</v>
      </c>
      <c r="P12" s="1054">
        <v>0.40913740197749743</v>
      </c>
    </row>
    <row r="13" spans="1:16" s="21" customFormat="1" ht="20.100000000000001" customHeight="1">
      <c r="A13" s="18"/>
      <c r="B13" s="1470"/>
      <c r="C13" s="142" t="s">
        <v>346</v>
      </c>
      <c r="D13" s="1041">
        <v>-1</v>
      </c>
      <c r="E13" s="1040">
        <v>9</v>
      </c>
      <c r="F13" s="1042">
        <v>-11</v>
      </c>
      <c r="G13" s="1040">
        <v>-12</v>
      </c>
      <c r="H13" s="1041">
        <v>-5</v>
      </c>
      <c r="I13" s="42"/>
      <c r="J13" s="1470"/>
      <c r="K13" s="295" t="s">
        <v>346</v>
      </c>
      <c r="L13" s="1054">
        <v>-0.15847860538827258</v>
      </c>
      <c r="M13" s="1053">
        <v>1.3719512195121952</v>
      </c>
      <c r="N13" s="590">
        <v>-1.6272189349112427</v>
      </c>
      <c r="O13" s="1053">
        <v>-1.7569546120058566</v>
      </c>
      <c r="P13" s="1054">
        <v>-0.71479628305932807</v>
      </c>
    </row>
    <row r="14" spans="1:16" s="21" customFormat="1" ht="20.100000000000001" customHeight="1">
      <c r="A14" s="18"/>
      <c r="B14" s="1470"/>
      <c r="C14" s="142" t="s">
        <v>348</v>
      </c>
      <c r="D14" s="1041">
        <v>107</v>
      </c>
      <c r="E14" s="1040">
        <v>47</v>
      </c>
      <c r="F14" s="1042">
        <v>145</v>
      </c>
      <c r="G14" s="1040">
        <v>48</v>
      </c>
      <c r="H14" s="1041">
        <v>39</v>
      </c>
      <c r="I14" s="42"/>
      <c r="J14" s="1470"/>
      <c r="K14" s="295" t="s">
        <v>348</v>
      </c>
      <c r="L14" s="1054">
        <v>2.6689947617859815</v>
      </c>
      <c r="M14" s="1053">
        <v>1.1256136989582086</v>
      </c>
      <c r="N14" s="590">
        <v>3.2977029793040709</v>
      </c>
      <c r="O14" s="1053">
        <v>1.0372771474878444</v>
      </c>
      <c r="P14" s="1054">
        <v>0.8003283398317258</v>
      </c>
    </row>
    <row r="15" spans="1:16" s="21" customFormat="1" ht="20.100000000000001" customHeight="1">
      <c r="A15" s="18"/>
      <c r="B15" s="1470"/>
      <c r="C15" s="142" t="s">
        <v>349</v>
      </c>
      <c r="D15" s="1041">
        <v>126</v>
      </c>
      <c r="E15" s="1040">
        <v>73</v>
      </c>
      <c r="F15" s="1042">
        <v>109</v>
      </c>
      <c r="G15" s="1040">
        <v>87</v>
      </c>
      <c r="H15" s="1041">
        <v>52</v>
      </c>
      <c r="I15" s="42"/>
      <c r="J15" s="1470"/>
      <c r="K15" s="295" t="s">
        <v>349</v>
      </c>
      <c r="L15" s="1054">
        <v>4.1804910418049106</v>
      </c>
      <c r="M15" s="1053">
        <v>2.2851776490843636</v>
      </c>
      <c r="N15" s="590">
        <v>3.2196130556786295</v>
      </c>
      <c r="O15" s="1053">
        <v>2.4352694191742477</v>
      </c>
      <c r="P15" s="1054">
        <v>1.3846358673944881</v>
      </c>
    </row>
    <row r="16" spans="1:16" s="21" customFormat="1" ht="20.100000000000001" customHeight="1">
      <c r="A16" s="18"/>
      <c r="B16" s="1470"/>
      <c r="C16" s="142" t="s">
        <v>358</v>
      </c>
      <c r="D16" s="1041">
        <v>20</v>
      </c>
      <c r="E16" s="1040">
        <v>28</v>
      </c>
      <c r="F16" s="1042">
        <v>31</v>
      </c>
      <c r="G16" s="1040">
        <v>24</v>
      </c>
      <c r="H16" s="1041">
        <v>65</v>
      </c>
      <c r="I16" s="42"/>
      <c r="J16" s="1470"/>
      <c r="K16" s="295" t="s">
        <v>353</v>
      </c>
      <c r="L16" s="1054">
        <v>1.0101010101010102</v>
      </c>
      <c r="M16" s="1053">
        <v>1.3668537954600928</v>
      </c>
      <c r="N16" s="590">
        <v>1.4448846422745281</v>
      </c>
      <c r="O16" s="1053">
        <v>1.0719071013845467</v>
      </c>
      <c r="P16" s="1054">
        <v>2.7612574341546301</v>
      </c>
    </row>
    <row r="17" spans="1:20" s="21" customFormat="1" ht="20.100000000000001" customHeight="1">
      <c r="A17" s="18"/>
      <c r="B17" s="1471"/>
      <c r="C17" s="86" t="s">
        <v>359</v>
      </c>
      <c r="D17" s="1046">
        <v>7</v>
      </c>
      <c r="E17" s="1047">
        <v>2</v>
      </c>
      <c r="F17" s="1048">
        <v>19</v>
      </c>
      <c r="G17" s="1047">
        <v>-11</v>
      </c>
      <c r="H17" s="1046">
        <v>17</v>
      </c>
      <c r="I17" s="42"/>
      <c r="J17" s="1471"/>
      <c r="K17" s="86" t="s">
        <v>354</v>
      </c>
      <c r="L17" s="1058">
        <v>0.58798824023519536</v>
      </c>
      <c r="M17" s="1059">
        <v>0.16246953696181965</v>
      </c>
      <c r="N17" s="1060">
        <v>1.4901960784313726</v>
      </c>
      <c r="O17" s="1059">
        <v>-0.84745762711864403</v>
      </c>
      <c r="P17" s="1058">
        <v>1.2601927353595257</v>
      </c>
    </row>
    <row r="18" spans="1:20" s="21" customFormat="1" ht="15" customHeight="1">
      <c r="A18" s="18"/>
      <c r="B18" s="35" t="s">
        <v>672</v>
      </c>
      <c r="C18" s="36"/>
      <c r="D18" s="36"/>
      <c r="E18" s="36"/>
      <c r="G18" s="36"/>
      <c r="H18" s="36"/>
      <c r="J18" s="35"/>
      <c r="K18" s="36"/>
      <c r="L18" s="36"/>
      <c r="M18" s="36"/>
      <c r="O18" s="36"/>
      <c r="P18" s="36"/>
    </row>
    <row r="19" spans="1:20" s="21" customFormat="1" ht="15" customHeight="1">
      <c r="A19" s="18"/>
      <c r="B19" s="35" t="s">
        <v>762</v>
      </c>
      <c r="C19" s="35"/>
      <c r="D19" s="35"/>
      <c r="E19" s="38"/>
      <c r="F19" s="38"/>
      <c r="G19" s="38"/>
      <c r="H19" s="38"/>
      <c r="I19" s="38"/>
      <c r="J19" s="35"/>
      <c r="K19" s="35"/>
      <c r="L19" s="35"/>
      <c r="M19" s="38"/>
      <c r="N19" s="38"/>
      <c r="O19" s="38"/>
      <c r="P19" s="38"/>
      <c r="Q19" s="38"/>
      <c r="R19" s="38"/>
      <c r="S19" s="38"/>
      <c r="T19" s="38"/>
    </row>
    <row r="20" spans="1:20" s="21" customFormat="1" ht="16.5">
      <c r="B20" s="35" t="s">
        <v>836</v>
      </c>
      <c r="K20" s="42"/>
      <c r="L20" s="42"/>
      <c r="M20" s="42"/>
      <c r="N20" s="42"/>
      <c r="O20" s="42"/>
      <c r="P20" s="42"/>
      <c r="Q20" s="42"/>
      <c r="R20" s="42"/>
    </row>
  </sheetData>
  <mergeCells count="12">
    <mergeCell ref="B10:B17"/>
    <mergeCell ref="B7:C7"/>
    <mergeCell ref="B8:B9"/>
    <mergeCell ref="B4:C5"/>
    <mergeCell ref="D4:H4"/>
    <mergeCell ref="B6:C6"/>
    <mergeCell ref="J10:J17"/>
    <mergeCell ref="J4:K5"/>
    <mergeCell ref="L4:P4"/>
    <mergeCell ref="J6:K6"/>
    <mergeCell ref="J7:K7"/>
    <mergeCell ref="J8:J9"/>
  </mergeCells>
  <phoneticPr fontId="2" type="noConversion"/>
  <hyperlinks>
    <hyperlink ref="B1" location="'#목차'!A1" display="#목차"/>
  </hyperlinks>
  <pageMargins left="0.25" right="0.25" top="0.75" bottom="0.75" header="0.3" footer="0.3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T49"/>
  <sheetViews>
    <sheetView showZeros="0" zoomScaleNormal="100" zoomScaleSheetLayoutView="70" workbookViewId="0"/>
  </sheetViews>
  <sheetFormatPr defaultColWidth="9" defaultRowHeight="13.5"/>
  <cols>
    <col min="1" max="1" width="1.25" style="42" customWidth="1"/>
    <col min="2" max="2" width="3.625" style="42" customWidth="1"/>
    <col min="3" max="3" width="9.625" style="42" customWidth="1"/>
    <col min="4" max="9" width="10.625" style="42" customWidth="1"/>
    <col min="10" max="11" width="3.625" style="42" customWidth="1"/>
    <col min="12" max="12" width="9.625" style="42" customWidth="1"/>
    <col min="13" max="18" width="10.625" style="42" customWidth="1"/>
    <col min="19" max="16384" width="9" style="42"/>
  </cols>
  <sheetData>
    <row r="1" spans="1:18" ht="14.1" customHeight="1">
      <c r="A1" s="40"/>
      <c r="B1" s="41" t="s">
        <v>0</v>
      </c>
      <c r="D1" s="40"/>
      <c r="E1" s="40"/>
      <c r="F1" s="40"/>
      <c r="G1" s="40"/>
      <c r="H1" s="40"/>
      <c r="I1" s="40"/>
    </row>
    <row r="2" spans="1:18" ht="20.100000000000001" customHeight="1">
      <c r="A2" s="40"/>
      <c r="B2" s="15" t="s">
        <v>604</v>
      </c>
      <c r="D2" s="40"/>
      <c r="E2" s="40"/>
      <c r="F2" s="40"/>
      <c r="G2" s="40"/>
      <c r="H2" s="40"/>
      <c r="I2" s="40"/>
    </row>
    <row r="3" spans="1:18" s="21" customFormat="1" ht="20.100000000000001" customHeight="1">
      <c r="A3" s="18"/>
      <c r="B3" s="18"/>
      <c r="C3" s="18"/>
      <c r="D3" s="18"/>
      <c r="E3" s="20"/>
      <c r="F3" s="20"/>
      <c r="G3" s="20"/>
      <c r="H3" s="20"/>
      <c r="I3" s="20" t="s">
        <v>835</v>
      </c>
      <c r="R3" s="20" t="s">
        <v>763</v>
      </c>
    </row>
    <row r="4" spans="1:18" s="21" customFormat="1" ht="18.75" customHeight="1">
      <c r="A4" s="18"/>
      <c r="B4" s="1429"/>
      <c r="C4" s="1479"/>
      <c r="D4" s="1483" t="s">
        <v>329</v>
      </c>
      <c r="E4" s="1444" t="s">
        <v>405</v>
      </c>
      <c r="F4" s="1441" t="s">
        <v>406</v>
      </c>
      <c r="G4" s="1441"/>
      <c r="H4" s="1441"/>
      <c r="I4" s="51"/>
      <c r="J4" s="42"/>
      <c r="K4" s="1429"/>
      <c r="L4" s="1479"/>
      <c r="M4" s="1483" t="s">
        <v>329</v>
      </c>
      <c r="N4" s="1444" t="s">
        <v>145</v>
      </c>
      <c r="O4" s="1441" t="s">
        <v>458</v>
      </c>
      <c r="P4" s="1441"/>
      <c r="Q4" s="1441"/>
      <c r="R4" s="51"/>
    </row>
    <row r="5" spans="1:18" s="21" customFormat="1" ht="20.100000000000001" customHeight="1">
      <c r="A5" s="18"/>
      <c r="B5" s="1431"/>
      <c r="C5" s="1490"/>
      <c r="D5" s="1485"/>
      <c r="E5" s="1573"/>
      <c r="F5" s="140" t="s">
        <v>407</v>
      </c>
      <c r="G5" s="139" t="s">
        <v>408</v>
      </c>
      <c r="H5" s="139" t="s">
        <v>409</v>
      </c>
      <c r="I5" s="139" t="s">
        <v>410</v>
      </c>
      <c r="J5" s="42"/>
      <c r="K5" s="1431"/>
      <c r="L5" s="1490"/>
      <c r="M5" s="1485"/>
      <c r="N5" s="1573"/>
      <c r="O5" s="140" t="s">
        <v>7</v>
      </c>
      <c r="P5" s="139" t="s">
        <v>8</v>
      </c>
      <c r="Q5" s="139" t="s">
        <v>9</v>
      </c>
      <c r="R5" s="139" t="s">
        <v>10</v>
      </c>
    </row>
    <row r="6" spans="1:18" s="21" customFormat="1" ht="20.100000000000001" customHeight="1">
      <c r="A6" s="18"/>
      <c r="B6" s="1451" t="s">
        <v>605</v>
      </c>
      <c r="C6" s="1452"/>
      <c r="D6" s="635">
        <v>1432</v>
      </c>
      <c r="E6" s="785">
        <v>112</v>
      </c>
      <c r="F6" s="639">
        <v>74</v>
      </c>
      <c r="G6" s="963">
        <v>10</v>
      </c>
      <c r="H6" s="963">
        <v>18</v>
      </c>
      <c r="I6" s="639">
        <v>10</v>
      </c>
      <c r="J6" s="42"/>
      <c r="K6" s="1451" t="s">
        <v>605</v>
      </c>
      <c r="L6" s="1452"/>
      <c r="M6" s="951">
        <v>1.9362864405862945</v>
      </c>
      <c r="N6" s="952">
        <v>1.6377860641953643</v>
      </c>
      <c r="O6" s="953">
        <v>2.4911631038545696</v>
      </c>
      <c r="P6" s="954">
        <v>0.53461641272387062</v>
      </c>
      <c r="Q6" s="954">
        <v>1.672085462145843</v>
      </c>
      <c r="R6" s="953">
        <v>1.0857763300760044</v>
      </c>
    </row>
    <row r="7" spans="1:18" s="21" customFormat="1" ht="20.100000000000001" customHeight="1">
      <c r="A7" s="18"/>
      <c r="B7" s="1463" t="s">
        <v>606</v>
      </c>
      <c r="C7" s="1459"/>
      <c r="D7" s="964">
        <v>4430</v>
      </c>
      <c r="E7" s="578">
        <v>276</v>
      </c>
      <c r="F7" s="581">
        <v>131</v>
      </c>
      <c r="G7" s="627">
        <v>49</v>
      </c>
      <c r="H7" s="964">
        <v>49</v>
      </c>
      <c r="I7" s="581">
        <v>47</v>
      </c>
      <c r="J7" s="42"/>
      <c r="K7" s="1463" t="s">
        <v>606</v>
      </c>
      <c r="L7" s="1459"/>
      <c r="M7" s="955">
        <v>5.7551526804331301</v>
      </c>
      <c r="N7" s="956">
        <v>3.7176724137931036</v>
      </c>
      <c r="O7" s="957">
        <v>4.0394696268886827</v>
      </c>
      <c r="P7" s="958">
        <v>2.4438902743142146</v>
      </c>
      <c r="Q7" s="955">
        <v>4.1055718475073313</v>
      </c>
      <c r="R7" s="957">
        <v>4.783715012722646</v>
      </c>
    </row>
    <row r="8" spans="1:18" s="21" customFormat="1" ht="20.100000000000001" customHeight="1">
      <c r="A8" s="18"/>
      <c r="B8" s="1463" t="s">
        <v>607</v>
      </c>
      <c r="C8" s="1459"/>
      <c r="D8" s="964">
        <v>3150</v>
      </c>
      <c r="E8" s="578">
        <v>283</v>
      </c>
      <c r="F8" s="581">
        <v>145</v>
      </c>
      <c r="G8" s="627">
        <v>61</v>
      </c>
      <c r="H8" s="964">
        <v>39</v>
      </c>
      <c r="I8" s="581">
        <v>38</v>
      </c>
      <c r="J8" s="42"/>
      <c r="K8" s="1463" t="s">
        <v>607</v>
      </c>
      <c r="L8" s="1459"/>
      <c r="M8" s="955">
        <v>3.8928057242781318</v>
      </c>
      <c r="N8" s="956">
        <v>3.4925336295199312</v>
      </c>
      <c r="O8" s="957">
        <v>4.1351775274490228</v>
      </c>
      <c r="P8" s="958">
        <v>2.7879341864716638</v>
      </c>
      <c r="Q8" s="955">
        <v>2.9279279279279278</v>
      </c>
      <c r="R8" s="957">
        <v>3.5299581978634462</v>
      </c>
    </row>
    <row r="9" spans="1:18" s="21" customFormat="1" ht="19.5" customHeight="1">
      <c r="A9" s="18"/>
      <c r="B9" s="1463" t="s">
        <v>608</v>
      </c>
      <c r="C9" s="1459"/>
      <c r="D9" s="964">
        <v>2825</v>
      </c>
      <c r="E9" s="578">
        <v>342</v>
      </c>
      <c r="F9" s="581">
        <v>163</v>
      </c>
      <c r="G9" s="627">
        <v>86</v>
      </c>
      <c r="H9" s="964">
        <v>59</v>
      </c>
      <c r="I9" s="581">
        <v>34</v>
      </c>
      <c r="J9" s="42"/>
      <c r="K9" s="1463" t="s">
        <v>608</v>
      </c>
      <c r="L9" s="1459"/>
      <c r="M9" s="955">
        <v>3.3545889589493312</v>
      </c>
      <c r="N9" s="956">
        <v>3.8556933483652767</v>
      </c>
      <c r="O9" s="957">
        <v>4.3524699599465952</v>
      </c>
      <c r="P9" s="958">
        <v>3.4420652391434858</v>
      </c>
      <c r="Q9" s="955">
        <v>4.0591675266597873</v>
      </c>
      <c r="R9" s="957">
        <v>2.8985507246376812</v>
      </c>
    </row>
    <row r="10" spans="1:18" s="21" customFormat="1" ht="20.100000000000001" customHeight="1">
      <c r="A10" s="18"/>
      <c r="B10" s="1463" t="s">
        <v>609</v>
      </c>
      <c r="C10" s="1459"/>
      <c r="D10" s="964">
        <v>2566</v>
      </c>
      <c r="E10" s="578">
        <v>506</v>
      </c>
      <c r="F10" s="581">
        <v>234</v>
      </c>
      <c r="G10" s="627">
        <v>124</v>
      </c>
      <c r="H10" s="964">
        <v>50</v>
      </c>
      <c r="I10" s="581">
        <v>98</v>
      </c>
      <c r="J10" s="42"/>
      <c r="K10" s="1463" t="s">
        <v>609</v>
      </c>
      <c r="L10" s="1459"/>
      <c r="M10" s="955">
        <v>2.9395760182835668</v>
      </c>
      <c r="N10" s="956">
        <v>5.1482932288752101</v>
      </c>
      <c r="O10" s="957">
        <v>5.7720769610261469</v>
      </c>
      <c r="P10" s="958">
        <v>4.3493511048754829</v>
      </c>
      <c r="Q10" s="955">
        <v>3.0826140567200988</v>
      </c>
      <c r="R10" s="957">
        <v>7.5297733384556285</v>
      </c>
    </row>
    <row r="11" spans="1:18" s="21" customFormat="1" ht="20.100000000000001" customHeight="1">
      <c r="A11" s="18"/>
      <c r="B11" s="1463" t="s">
        <v>610</v>
      </c>
      <c r="C11" s="1459"/>
      <c r="D11" s="964">
        <v>1665</v>
      </c>
      <c r="E11" s="578">
        <v>259</v>
      </c>
      <c r="F11" s="581">
        <v>161</v>
      </c>
      <c r="G11" s="627">
        <v>59</v>
      </c>
      <c r="H11" s="964">
        <v>21</v>
      </c>
      <c r="I11" s="581">
        <v>18</v>
      </c>
      <c r="J11" s="42"/>
      <c r="K11" s="1463" t="s">
        <v>610</v>
      </c>
      <c r="L11" s="1459"/>
      <c r="M11" s="955">
        <v>1.853965426050163</v>
      </c>
      <c r="N11" s="956">
        <v>2.4293016930075506</v>
      </c>
      <c r="O11" s="957">
        <v>3.7656414454449769</v>
      </c>
      <c r="P11" s="958">
        <v>1.8783826806749442</v>
      </c>
      <c r="Q11" s="955">
        <v>1.1637572734829593</v>
      </c>
      <c r="R11" s="957">
        <v>1.2495661228740023</v>
      </c>
    </row>
    <row r="12" spans="1:18" s="21" customFormat="1" ht="20.100000000000001" customHeight="1">
      <c r="A12" s="18"/>
      <c r="B12" s="1463" t="s">
        <v>611</v>
      </c>
      <c r="C12" s="1459"/>
      <c r="D12" s="964">
        <v>2022</v>
      </c>
      <c r="E12" s="578">
        <v>283</v>
      </c>
      <c r="F12" s="581">
        <v>108</v>
      </c>
      <c r="G12" s="627">
        <v>81</v>
      </c>
      <c r="H12" s="964">
        <v>49</v>
      </c>
      <c r="I12" s="581">
        <v>45</v>
      </c>
      <c r="J12" s="42"/>
      <c r="K12" s="1463" t="s">
        <v>611</v>
      </c>
      <c r="L12" s="1459"/>
      <c r="M12" s="955">
        <v>2.1972767677645804</v>
      </c>
      <c r="N12" s="956">
        <v>2.5070871722182848</v>
      </c>
      <c r="O12" s="957">
        <v>2.4982650936849411</v>
      </c>
      <c r="P12" s="958">
        <v>2.36013986013986</v>
      </c>
      <c r="Q12" s="955">
        <v>2.5166923472008218</v>
      </c>
      <c r="R12" s="957">
        <v>2.8373266078184112</v>
      </c>
    </row>
    <row r="13" spans="1:18" s="21" customFormat="1" ht="20.100000000000001" customHeight="1">
      <c r="A13" s="18"/>
      <c r="B13" s="1463" t="s">
        <v>612</v>
      </c>
      <c r="C13" s="1459"/>
      <c r="D13" s="578">
        <v>69</v>
      </c>
      <c r="E13" s="578">
        <v>110</v>
      </c>
      <c r="F13" s="581">
        <v>43</v>
      </c>
      <c r="G13" s="627">
        <v>18</v>
      </c>
      <c r="H13" s="964">
        <v>5</v>
      </c>
      <c r="I13" s="581">
        <v>44</v>
      </c>
      <c r="J13" s="42"/>
      <c r="K13" s="1463" t="s">
        <v>612</v>
      </c>
      <c r="L13" s="1459"/>
      <c r="M13" s="956">
        <v>7.3854848463765624E-2</v>
      </c>
      <c r="N13" s="956">
        <v>0.93003593320651023</v>
      </c>
      <c r="O13" s="957">
        <v>1.0106945587025502</v>
      </c>
      <c r="P13" s="958">
        <v>0.48806941431670281</v>
      </c>
      <c r="Q13" s="955">
        <v>0.23691068467187867</v>
      </c>
      <c r="R13" s="957">
        <v>2.4795717103409411</v>
      </c>
    </row>
    <row r="14" spans="1:18" s="21" customFormat="1" ht="20.100000000000001" customHeight="1">
      <c r="A14" s="18"/>
      <c r="B14" s="1463" t="s">
        <v>613</v>
      </c>
      <c r="C14" s="1459"/>
      <c r="D14" s="578">
        <v>260</v>
      </c>
      <c r="E14" s="578">
        <v>191</v>
      </c>
      <c r="F14" s="581">
        <v>56</v>
      </c>
      <c r="G14" s="627">
        <v>56</v>
      </c>
      <c r="H14" s="964">
        <v>37</v>
      </c>
      <c r="I14" s="581">
        <v>42</v>
      </c>
      <c r="J14" s="42"/>
      <c r="K14" s="1463" t="s">
        <v>613</v>
      </c>
      <c r="L14" s="1459"/>
      <c r="M14" s="956">
        <v>0.27670466034502939</v>
      </c>
      <c r="N14" s="956">
        <v>1.5480628951207651</v>
      </c>
      <c r="O14" s="957">
        <v>1.3572467280659235</v>
      </c>
      <c r="P14" s="958">
        <v>1.4399588583183338</v>
      </c>
      <c r="Q14" s="955">
        <v>1.561840439003799</v>
      </c>
      <c r="R14" s="957">
        <v>2.1494370522006143</v>
      </c>
    </row>
    <row r="15" spans="1:18" s="21" customFormat="1" ht="20.100000000000001" customHeight="1">
      <c r="A15" s="18"/>
      <c r="B15" s="1463" t="s">
        <v>614</v>
      </c>
      <c r="C15" s="1459"/>
      <c r="D15" s="578">
        <v>717</v>
      </c>
      <c r="E15" s="578">
        <v>290</v>
      </c>
      <c r="F15" s="581">
        <v>96</v>
      </c>
      <c r="G15" s="627">
        <v>117</v>
      </c>
      <c r="H15" s="964">
        <v>48</v>
      </c>
      <c r="I15" s="581">
        <v>29</v>
      </c>
      <c r="J15" s="42"/>
      <c r="K15" s="1463" t="s">
        <v>614</v>
      </c>
      <c r="L15" s="1459"/>
      <c r="M15" s="956">
        <v>0.75682008898177622</v>
      </c>
      <c r="N15" s="956">
        <v>2.2287119581924379</v>
      </c>
      <c r="O15" s="957">
        <v>2.3587223587223587</v>
      </c>
      <c r="P15" s="958">
        <v>2.8247223563495893</v>
      </c>
      <c r="Q15" s="955">
        <v>1.8092725216735772</v>
      </c>
      <c r="R15" s="957">
        <v>1.3507219375873312</v>
      </c>
    </row>
    <row r="16" spans="1:18" s="21" customFormat="1" ht="20.100000000000001" customHeight="1">
      <c r="A16" s="18"/>
      <c r="B16" s="1463" t="s">
        <v>615</v>
      </c>
      <c r="C16" s="1459"/>
      <c r="D16" s="578">
        <v>202</v>
      </c>
      <c r="E16" s="578">
        <v>186</v>
      </c>
      <c r="F16" s="581">
        <v>57</v>
      </c>
      <c r="G16" s="627">
        <v>53</v>
      </c>
      <c r="H16" s="964">
        <v>49</v>
      </c>
      <c r="I16" s="581">
        <v>27</v>
      </c>
      <c r="J16" s="42"/>
      <c r="K16" s="1463" t="s">
        <v>615</v>
      </c>
      <c r="L16" s="1459"/>
      <c r="M16" s="956">
        <v>0.21175113999685516</v>
      </c>
      <c r="N16" s="956">
        <v>1.3545990823683636</v>
      </c>
      <c r="O16" s="957">
        <v>1.3734939759036144</v>
      </c>
      <c r="P16" s="958">
        <v>1.2347117064647641</v>
      </c>
      <c r="Q16" s="955">
        <v>1.6850068775790921</v>
      </c>
      <c r="R16" s="957">
        <v>1.1342155009451798</v>
      </c>
    </row>
    <row r="17" spans="1:20" s="21" customFormat="1" ht="20.100000000000001" customHeight="1">
      <c r="A17" s="18"/>
      <c r="B17" s="1463" t="s">
        <v>616</v>
      </c>
      <c r="C17" s="1459"/>
      <c r="D17" s="578">
        <v>-87</v>
      </c>
      <c r="E17" s="578">
        <v>126</v>
      </c>
      <c r="F17" s="581">
        <v>37</v>
      </c>
      <c r="G17" s="627">
        <v>51</v>
      </c>
      <c r="H17" s="964">
        <v>36</v>
      </c>
      <c r="I17" s="581">
        <v>2</v>
      </c>
      <c r="J17" s="42"/>
      <c r="K17" s="1463" t="s">
        <v>616</v>
      </c>
      <c r="L17" s="1459"/>
      <c r="M17" s="956">
        <v>-9.0985625317011695E-2</v>
      </c>
      <c r="N17" s="956">
        <v>0.88056467957229723</v>
      </c>
      <c r="O17" s="957">
        <v>0.87038343919077865</v>
      </c>
      <c r="P17" s="958">
        <v>1.1913104414856344</v>
      </c>
      <c r="Q17" s="955">
        <v>1.1365430149960536</v>
      </c>
      <c r="R17" s="957">
        <v>7.6643035064188542E-2</v>
      </c>
    </row>
    <row r="18" spans="1:20" s="21" customFormat="1" ht="20.100000000000001" customHeight="1">
      <c r="A18" s="18"/>
      <c r="B18" s="1463" t="s">
        <v>617</v>
      </c>
      <c r="C18" s="1459"/>
      <c r="D18" s="578">
        <v>136</v>
      </c>
      <c r="E18" s="578">
        <v>227</v>
      </c>
      <c r="F18" s="581">
        <v>115</v>
      </c>
      <c r="G18" s="627">
        <v>80</v>
      </c>
      <c r="H18" s="964">
        <v>18</v>
      </c>
      <c r="I18" s="581">
        <v>14</v>
      </c>
      <c r="J18" s="42"/>
      <c r="K18" s="1463" t="s">
        <v>617</v>
      </c>
      <c r="L18" s="1459"/>
      <c r="M18" s="956">
        <v>0.14198020628888797</v>
      </c>
      <c r="N18" s="956">
        <v>1.5282593328171812</v>
      </c>
      <c r="O18" s="957">
        <v>2.6327838827838828</v>
      </c>
      <c r="P18" s="958">
        <v>1.896858328393598</v>
      </c>
      <c r="Q18" s="955">
        <v>0.528169014084507</v>
      </c>
      <c r="R18" s="957">
        <v>0.48951048951048953</v>
      </c>
    </row>
    <row r="19" spans="1:20" s="21" customFormat="1" ht="20.100000000000001" customHeight="1">
      <c r="A19" s="18"/>
      <c r="B19" s="1463" t="s">
        <v>37</v>
      </c>
      <c r="C19" s="1459"/>
      <c r="D19" s="578">
        <v>206</v>
      </c>
      <c r="E19" s="578">
        <v>321</v>
      </c>
      <c r="F19" s="581">
        <v>115</v>
      </c>
      <c r="G19" s="627">
        <v>99</v>
      </c>
      <c r="H19" s="964">
        <v>49</v>
      </c>
      <c r="I19" s="581">
        <v>58</v>
      </c>
      <c r="J19" s="42"/>
      <c r="K19" s="1463" t="s">
        <v>37</v>
      </c>
      <c r="L19" s="1459"/>
      <c r="M19" s="956">
        <v>0.21446269806567139</v>
      </c>
      <c r="N19" s="956">
        <v>2.083333333333333</v>
      </c>
      <c r="O19" s="957">
        <v>2.596522917137051</v>
      </c>
      <c r="P19" s="958">
        <v>2.3866923818707813</v>
      </c>
      <c r="Q19" s="955">
        <v>1.3474494706448508</v>
      </c>
      <c r="R19" s="957">
        <v>1.8156205979026452</v>
      </c>
    </row>
    <row r="20" spans="1:20" s="21" customFormat="1" ht="20.100000000000001" customHeight="1">
      <c r="A20" s="18"/>
      <c r="B20" s="1463" t="s">
        <v>91</v>
      </c>
      <c r="C20" s="1459"/>
      <c r="D20" s="578">
        <v>-1017</v>
      </c>
      <c r="E20" s="578">
        <v>229</v>
      </c>
      <c r="F20" s="581">
        <v>45</v>
      </c>
      <c r="G20" s="627">
        <v>88</v>
      </c>
      <c r="H20" s="964">
        <v>58</v>
      </c>
      <c r="I20" s="581">
        <v>38</v>
      </c>
      <c r="J20" s="42"/>
      <c r="K20" s="1463" t="s">
        <v>91</v>
      </c>
      <c r="L20" s="1459"/>
      <c r="M20" s="956">
        <v>-1.063907690054503</v>
      </c>
      <c r="N20" s="956">
        <v>1.4259472586319624</v>
      </c>
      <c r="O20" s="957">
        <v>1.0118043844856661</v>
      </c>
      <c r="P20" s="958">
        <v>2.1253471802922355</v>
      </c>
      <c r="Q20" s="955">
        <v>1.4847049788813516</v>
      </c>
      <c r="R20" s="957">
        <v>1.0659186535764376</v>
      </c>
    </row>
    <row r="21" spans="1:20" s="21" customFormat="1" ht="20.100000000000001" customHeight="1">
      <c r="A21" s="18"/>
      <c r="B21" s="1463" t="s">
        <v>195</v>
      </c>
      <c r="C21" s="1459"/>
      <c r="D21" s="578">
        <v>-569</v>
      </c>
      <c r="E21" s="578">
        <v>291</v>
      </c>
      <c r="F21" s="581">
        <v>83</v>
      </c>
      <c r="G21" s="627">
        <v>94</v>
      </c>
      <c r="H21" s="964">
        <v>72</v>
      </c>
      <c r="I21" s="581">
        <v>42</v>
      </c>
      <c r="J21" s="42"/>
      <c r="K21" s="1463" t="s">
        <v>195</v>
      </c>
      <c r="L21" s="1459"/>
      <c r="M21" s="956">
        <v>-0.6015276052541163</v>
      </c>
      <c r="N21" s="956">
        <v>1.7314729420164816</v>
      </c>
      <c r="O21" s="957">
        <v>1.8273888154997797</v>
      </c>
      <c r="P21" s="958">
        <v>2.2063138129327546</v>
      </c>
      <c r="Q21" s="955">
        <v>1.761898935519393</v>
      </c>
      <c r="R21" s="957">
        <v>1.0721123165283981</v>
      </c>
    </row>
    <row r="22" spans="1:20" s="21" customFormat="1" ht="20.100000000000001" customHeight="1">
      <c r="A22" s="18"/>
      <c r="B22" s="1463" t="s">
        <v>369</v>
      </c>
      <c r="C22" s="1459"/>
      <c r="D22" s="578">
        <v>-1153</v>
      </c>
      <c r="E22" s="578">
        <v>114</v>
      </c>
      <c r="F22" s="581">
        <v>-6</v>
      </c>
      <c r="G22" s="627">
        <v>48</v>
      </c>
      <c r="H22" s="964">
        <v>19</v>
      </c>
      <c r="I22" s="581">
        <v>53</v>
      </c>
      <c r="J22" s="42"/>
      <c r="K22" s="1463" t="s">
        <v>369</v>
      </c>
      <c r="L22" s="1459"/>
      <c r="M22" s="956">
        <v>-1.2336432598996394</v>
      </c>
      <c r="N22" s="956">
        <v>0.65247252747252749</v>
      </c>
      <c r="O22" s="957">
        <v>-0.12767315671879986</v>
      </c>
      <c r="P22" s="958">
        <v>1.0933940774487472</v>
      </c>
      <c r="Q22" s="955">
        <v>0.46228710462287109</v>
      </c>
      <c r="R22" s="957">
        <v>1.240491515506144</v>
      </c>
    </row>
    <row r="23" spans="1:20" s="21" customFormat="1" ht="20.100000000000001" customHeight="1">
      <c r="A23" s="18"/>
      <c r="B23" s="1464" t="s">
        <v>209</v>
      </c>
      <c r="C23" s="1465"/>
      <c r="D23" s="582">
        <v>-40</v>
      </c>
      <c r="E23" s="582">
        <v>275</v>
      </c>
      <c r="F23" s="585">
        <v>74</v>
      </c>
      <c r="G23" s="631">
        <v>89</v>
      </c>
      <c r="H23" s="965">
        <v>82</v>
      </c>
      <c r="I23" s="585">
        <v>30</v>
      </c>
      <c r="J23" s="42"/>
      <c r="K23" s="1464" t="s">
        <v>209</v>
      </c>
      <c r="L23" s="1465"/>
      <c r="M23" s="1062">
        <v>-4.320377601002328E-2</v>
      </c>
      <c r="N23" s="959">
        <v>1.5029375597759256</v>
      </c>
      <c r="O23" s="960">
        <v>1.4566929133858268</v>
      </c>
      <c r="P23" s="961">
        <v>1.9854991634132739</v>
      </c>
      <c r="Q23" s="962">
        <v>2.0127638684339715</v>
      </c>
      <c r="R23" s="960">
        <v>0.64363870414074231</v>
      </c>
    </row>
    <row r="24" spans="1:20" s="21" customFormat="1" ht="15" customHeight="1">
      <c r="A24" s="18"/>
      <c r="B24" s="35" t="s">
        <v>1025</v>
      </c>
      <c r="C24" s="36"/>
      <c r="D24" s="36"/>
      <c r="E24" s="36"/>
      <c r="G24" s="36"/>
      <c r="H24" s="36"/>
      <c r="K24" s="35"/>
      <c r="L24" s="35"/>
      <c r="M24" s="36"/>
      <c r="O24" s="36"/>
      <c r="P24" s="36"/>
      <c r="Q24" s="36"/>
      <c r="R24" s="42"/>
    </row>
    <row r="25" spans="1:20" s="21" customFormat="1" ht="15" customHeight="1">
      <c r="A25" s="18"/>
      <c r="B25" s="35" t="s">
        <v>762</v>
      </c>
      <c r="C25" s="35"/>
      <c r="D25" s="35"/>
      <c r="E25" s="38"/>
      <c r="F25" s="38"/>
      <c r="G25" s="38"/>
      <c r="H25" s="38"/>
      <c r="I25" s="38"/>
      <c r="J25" s="38"/>
      <c r="K25" s="35"/>
      <c r="S25" s="38"/>
      <c r="T25" s="38"/>
    </row>
    <row r="26" spans="1:20" s="21" customFormat="1" ht="16.5">
      <c r="B26" s="35" t="s">
        <v>836</v>
      </c>
    </row>
    <row r="27" spans="1:20" s="21" customFormat="1" ht="20.100000000000001" customHeight="1">
      <c r="A27" s="18"/>
    </row>
    <row r="28" spans="1:20" s="21" customFormat="1" ht="18.75" customHeight="1">
      <c r="A28" s="18"/>
      <c r="J28" s="42"/>
    </row>
    <row r="29" spans="1:20" s="21" customFormat="1" ht="20.100000000000001" customHeight="1">
      <c r="A29" s="18"/>
      <c r="J29" s="42"/>
    </row>
    <row r="30" spans="1:20" s="21" customFormat="1" ht="20.100000000000001" customHeight="1">
      <c r="A30" s="18"/>
      <c r="J30" s="42"/>
    </row>
    <row r="31" spans="1:20" s="21" customFormat="1" ht="20.100000000000001" customHeight="1">
      <c r="A31" s="18"/>
      <c r="J31" s="42"/>
    </row>
    <row r="32" spans="1:20" s="21" customFormat="1" ht="20.100000000000001" customHeight="1">
      <c r="A32" s="18"/>
      <c r="J32" s="42"/>
    </row>
    <row r="33" spans="1:10" s="21" customFormat="1" ht="19.5" customHeight="1">
      <c r="A33" s="18"/>
      <c r="J33" s="42"/>
    </row>
    <row r="34" spans="1:10" s="21" customFormat="1" ht="20.100000000000001" customHeight="1">
      <c r="A34" s="18"/>
      <c r="J34" s="42"/>
    </row>
    <row r="35" spans="1:10" s="21" customFormat="1" ht="20.100000000000001" customHeight="1">
      <c r="A35" s="18"/>
      <c r="J35" s="42"/>
    </row>
    <row r="36" spans="1:10" s="21" customFormat="1" ht="20.100000000000001" customHeight="1">
      <c r="A36" s="18"/>
      <c r="J36" s="42"/>
    </row>
    <row r="37" spans="1:10" s="21" customFormat="1" ht="20.100000000000001" customHeight="1">
      <c r="A37" s="18"/>
      <c r="J37" s="42"/>
    </row>
    <row r="38" spans="1:10" s="21" customFormat="1" ht="20.100000000000001" customHeight="1">
      <c r="A38" s="18"/>
      <c r="J38" s="42"/>
    </row>
    <row r="39" spans="1:10" s="21" customFormat="1" ht="20.100000000000001" customHeight="1">
      <c r="A39" s="18"/>
      <c r="J39" s="42"/>
    </row>
    <row r="40" spans="1:10" s="21" customFormat="1" ht="20.100000000000001" customHeight="1">
      <c r="A40" s="18"/>
      <c r="J40" s="42"/>
    </row>
    <row r="41" spans="1:10" s="21" customFormat="1" ht="20.100000000000001" customHeight="1">
      <c r="A41" s="18"/>
      <c r="J41" s="42"/>
    </row>
    <row r="42" spans="1:10" s="21" customFormat="1" ht="20.100000000000001" customHeight="1">
      <c r="A42" s="18"/>
      <c r="J42" s="42"/>
    </row>
    <row r="43" spans="1:10" s="21" customFormat="1" ht="20.100000000000001" customHeight="1">
      <c r="A43" s="18"/>
      <c r="J43" s="42"/>
    </row>
    <row r="44" spans="1:10" s="21" customFormat="1" ht="20.100000000000001" customHeight="1">
      <c r="A44" s="18"/>
      <c r="J44" s="42"/>
    </row>
    <row r="45" spans="1:10" s="21" customFormat="1" ht="20.100000000000001" customHeight="1">
      <c r="A45" s="18"/>
      <c r="J45" s="42"/>
    </row>
    <row r="46" spans="1:10" s="21" customFormat="1" ht="20.100000000000001" customHeight="1">
      <c r="A46" s="18"/>
      <c r="J46" s="42"/>
    </row>
    <row r="47" spans="1:10" s="21" customFormat="1" ht="20.100000000000001" customHeight="1">
      <c r="A47" s="18"/>
      <c r="J47" s="42"/>
    </row>
    <row r="48" spans="1:10" s="21" customFormat="1" ht="15" customHeight="1">
      <c r="A48" s="18"/>
    </row>
    <row r="49" s="21" customFormat="1" ht="16.5"/>
  </sheetData>
  <mergeCells count="44">
    <mergeCell ref="B12:C12"/>
    <mergeCell ref="B13:C13"/>
    <mergeCell ref="B14:C14"/>
    <mergeCell ref="B15:C15"/>
    <mergeCell ref="B7:C7"/>
    <mergeCell ref="B8:C8"/>
    <mergeCell ref="B9:C9"/>
    <mergeCell ref="B10:C10"/>
    <mergeCell ref="B11:C11"/>
    <mergeCell ref="B22:C22"/>
    <mergeCell ref="B23:C23"/>
    <mergeCell ref="K4:L5"/>
    <mergeCell ref="M4:M5"/>
    <mergeCell ref="N4:N5"/>
    <mergeCell ref="B19:C19"/>
    <mergeCell ref="B20:C20"/>
    <mergeCell ref="B21:C21"/>
    <mergeCell ref="B16:C16"/>
    <mergeCell ref="B17:C17"/>
    <mergeCell ref="B18:C18"/>
    <mergeCell ref="B4:C5"/>
    <mergeCell ref="E4:E5"/>
    <mergeCell ref="F4:H4"/>
    <mergeCell ref="D4:D5"/>
    <mergeCell ref="B6:C6"/>
    <mergeCell ref="O4:Q4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20:L20"/>
    <mergeCell ref="K21:L21"/>
    <mergeCell ref="K22:L22"/>
    <mergeCell ref="K23:L23"/>
    <mergeCell ref="K15:L15"/>
    <mergeCell ref="K16:L16"/>
    <mergeCell ref="K17:L17"/>
    <mergeCell ref="K18:L18"/>
    <mergeCell ref="K19:L19"/>
  </mergeCells>
  <phoneticPr fontId="2" type="noConversion"/>
  <hyperlinks>
    <hyperlink ref="B1" location="'#목차'!A1" display="#목차"/>
  </hyperlinks>
  <pageMargins left="0.25" right="0.25" top="0.75" bottom="0.75" header="0.3" footer="0.3"/>
  <pageSetup paperSize="9" scale="83" orientation="landscape" r:id="rId1"/>
  <rowBreaks count="1" manualBreakCount="1">
    <brk id="25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FCD5B5"/>
    <pageSetUpPr fitToPage="1"/>
  </sheetPr>
  <dimension ref="A1:M13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25" style="14" customWidth="1"/>
    <col min="2" max="2" width="3.625" style="14" customWidth="1"/>
    <col min="3" max="3" width="12.625" style="14" customWidth="1"/>
    <col min="4" max="4" width="13.625" style="14" customWidth="1"/>
    <col min="5" max="5" width="10.625" style="174" customWidth="1"/>
    <col min="6" max="6" width="11.625" style="14" customWidth="1"/>
    <col min="7" max="7" width="9" style="14" customWidth="1"/>
    <col min="8" max="8" width="11.625" style="14" customWidth="1"/>
    <col min="9" max="9" width="10.625" style="14" customWidth="1"/>
    <col min="10" max="10" width="11.625" style="14" customWidth="1"/>
    <col min="11" max="11" width="8.875" style="14" customWidth="1"/>
    <col min="12" max="12" width="11.625" style="14" customWidth="1"/>
    <col min="13" max="16384" width="9" style="14"/>
  </cols>
  <sheetData>
    <row r="1" spans="1:13" ht="14.1" customHeight="1">
      <c r="A1" s="12"/>
      <c r="B1" s="41" t="s">
        <v>0</v>
      </c>
      <c r="C1" s="12"/>
      <c r="D1" s="12"/>
      <c r="E1" s="12"/>
      <c r="F1" s="160"/>
      <c r="G1" s="12"/>
      <c r="H1" s="12"/>
      <c r="I1" s="12"/>
      <c r="J1" s="12"/>
      <c r="K1" s="12"/>
      <c r="L1" s="12"/>
    </row>
    <row r="2" spans="1:13" ht="20.100000000000001" customHeight="1">
      <c r="A2" s="12"/>
      <c r="B2" s="16" t="s">
        <v>993</v>
      </c>
      <c r="C2" s="16"/>
      <c r="D2" s="16"/>
      <c r="E2" s="12"/>
      <c r="F2" s="160"/>
      <c r="G2" s="12"/>
      <c r="H2" s="12"/>
      <c r="I2" s="12"/>
      <c r="J2" s="12"/>
      <c r="K2" s="12"/>
      <c r="L2" s="12"/>
    </row>
    <row r="3" spans="1:13" s="21" customFormat="1" ht="20.100000000000001" customHeight="1">
      <c r="A3" s="18"/>
      <c r="B3" s="1587"/>
      <c r="C3" s="1587"/>
      <c r="D3" s="318"/>
      <c r="E3" s="18"/>
      <c r="F3" s="318"/>
      <c r="G3" s="18"/>
      <c r="H3" s="18"/>
      <c r="I3" s="20"/>
      <c r="J3" s="18"/>
      <c r="K3" s="20"/>
      <c r="L3" s="91" t="s">
        <v>837</v>
      </c>
    </row>
    <row r="4" spans="1:13" s="21" customFormat="1" ht="20.100000000000001" customHeight="1">
      <c r="A4" s="18"/>
      <c r="B4" s="1441" t="s">
        <v>732</v>
      </c>
      <c r="C4" s="1447"/>
      <c r="D4" s="1483" t="s">
        <v>416</v>
      </c>
      <c r="E4" s="1444" t="s">
        <v>417</v>
      </c>
      <c r="F4" s="1429"/>
      <c r="G4" s="1593" t="s">
        <v>733</v>
      </c>
      <c r="H4" s="1594"/>
      <c r="I4" s="1594"/>
      <c r="J4" s="1594"/>
      <c r="K4" s="1595" t="s">
        <v>418</v>
      </c>
      <c r="L4" s="1594"/>
      <c r="M4" s="156"/>
    </row>
    <row r="5" spans="1:13" s="21" customFormat="1" ht="34.9" customHeight="1">
      <c r="A5" s="18"/>
      <c r="B5" s="1442"/>
      <c r="C5" s="1448"/>
      <c r="D5" s="1484"/>
      <c r="E5" s="1445"/>
      <c r="F5" s="1430"/>
      <c r="G5" s="1590" t="s">
        <v>734</v>
      </c>
      <c r="H5" s="1591"/>
      <c r="I5" s="1592" t="s">
        <v>735</v>
      </c>
      <c r="J5" s="1591"/>
      <c r="K5" s="1596"/>
      <c r="L5" s="1597"/>
      <c r="M5" s="156"/>
    </row>
    <row r="6" spans="1:13" s="21" customFormat="1" ht="24.95" customHeight="1">
      <c r="A6" s="18"/>
      <c r="B6" s="1449"/>
      <c r="C6" s="1450"/>
      <c r="D6" s="1485"/>
      <c r="E6" s="129"/>
      <c r="F6" s="168" t="s">
        <v>239</v>
      </c>
      <c r="G6" s="169"/>
      <c r="H6" s="168" t="s">
        <v>2</v>
      </c>
      <c r="I6" s="170"/>
      <c r="J6" s="171" t="s">
        <v>419</v>
      </c>
      <c r="K6" s="170"/>
      <c r="L6" s="171" t="s">
        <v>2</v>
      </c>
      <c r="M6" s="156"/>
    </row>
    <row r="7" spans="1:13" s="21" customFormat="1" ht="20.100000000000001" customHeight="1">
      <c r="A7" s="18"/>
      <c r="B7" s="1598" t="s">
        <v>330</v>
      </c>
      <c r="C7" s="1599"/>
      <c r="D7" s="1588">
        <v>37755</v>
      </c>
      <c r="E7" s="574">
        <v>33051</v>
      </c>
      <c r="F7" s="1201" t="s">
        <v>1070</v>
      </c>
      <c r="G7" s="1120">
        <v>23185</v>
      </c>
      <c r="H7" s="1121">
        <v>70.099999999999994</v>
      </c>
      <c r="I7" s="1122">
        <v>4929</v>
      </c>
      <c r="J7" s="1121">
        <v>14.9</v>
      </c>
      <c r="K7" s="1122">
        <v>4937</v>
      </c>
      <c r="L7" s="1015">
        <v>14.9</v>
      </c>
      <c r="M7" s="77"/>
    </row>
    <row r="8" spans="1:13" s="21" customFormat="1" ht="20.100000000000001" customHeight="1">
      <c r="A8" s="18"/>
      <c r="B8" s="172"/>
      <c r="C8" s="173" t="s">
        <v>25</v>
      </c>
      <c r="D8" s="1589"/>
      <c r="E8" s="1068">
        <v>9284</v>
      </c>
      <c r="F8" s="1202">
        <v>28.1</v>
      </c>
      <c r="G8" s="1123">
        <v>7275</v>
      </c>
      <c r="H8" s="1069">
        <v>78.400000000000006</v>
      </c>
      <c r="I8" s="1124">
        <v>968</v>
      </c>
      <c r="J8" s="1069">
        <v>10.4</v>
      </c>
      <c r="K8" s="1124">
        <v>1041</v>
      </c>
      <c r="L8" s="1125">
        <v>11.2</v>
      </c>
      <c r="M8" s="77"/>
    </row>
    <row r="9" spans="1:13" ht="15" customHeight="1">
      <c r="B9" s="35" t="s">
        <v>420</v>
      </c>
      <c r="E9" s="14"/>
      <c r="F9" s="174"/>
      <c r="M9" s="149"/>
    </row>
    <row r="10" spans="1:13" s="154" customFormat="1" ht="12">
      <c r="B10" s="154" t="s">
        <v>674</v>
      </c>
      <c r="E10" s="249"/>
    </row>
    <row r="11" spans="1:13" s="78" customFormat="1" ht="15" customHeight="1">
      <c r="A11" s="77"/>
      <c r="B11" s="63" t="s">
        <v>675</v>
      </c>
      <c r="C11" s="63"/>
      <c r="D11" s="63"/>
      <c r="E11" s="63"/>
      <c r="F11" s="63"/>
      <c r="G11" s="63"/>
      <c r="H11" s="63"/>
      <c r="I11" s="149"/>
    </row>
    <row r="12" spans="1:13" s="78" customFormat="1" ht="15" customHeight="1">
      <c r="A12" s="77"/>
      <c r="B12" s="63" t="s">
        <v>838</v>
      </c>
      <c r="C12" s="63"/>
      <c r="D12" s="63"/>
      <c r="E12" s="63"/>
      <c r="F12" s="63"/>
      <c r="G12" s="63"/>
      <c r="H12" s="63"/>
      <c r="I12" s="149"/>
    </row>
    <row r="13" spans="1:13" s="78" customFormat="1" ht="15" customHeight="1">
      <c r="A13" s="77"/>
      <c r="B13" s="63" t="s">
        <v>839</v>
      </c>
      <c r="C13" s="63"/>
      <c r="D13" s="63"/>
      <c r="E13" s="63"/>
      <c r="F13" s="63"/>
      <c r="G13" s="63"/>
      <c r="H13" s="63"/>
      <c r="I13" s="149"/>
    </row>
  </sheetData>
  <mergeCells count="10">
    <mergeCell ref="G5:H5"/>
    <mergeCell ref="I5:J5"/>
    <mergeCell ref="G4:J4"/>
    <mergeCell ref="K4:L5"/>
    <mergeCell ref="B7:C7"/>
    <mergeCell ref="B3:C3"/>
    <mergeCell ref="B4:C6"/>
    <mergeCell ref="D4:D6"/>
    <mergeCell ref="E4:F5"/>
    <mergeCell ref="D7:D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79BAF2"/>
    <pageSetUpPr fitToPage="1"/>
  </sheetPr>
  <dimension ref="A1:K23"/>
  <sheetViews>
    <sheetView showZeros="0" zoomScaleNormal="100" zoomScaleSheetLayoutView="100" workbookViewId="0">
      <selection activeCell="B2" sqref="B2"/>
    </sheetView>
  </sheetViews>
  <sheetFormatPr defaultColWidth="9" defaultRowHeight="13.5"/>
  <cols>
    <col min="1" max="1" width="1.25" style="42" customWidth="1"/>
    <col min="2" max="2" width="3.625" style="42" customWidth="1"/>
    <col min="3" max="3" width="4.625" style="42" customWidth="1"/>
    <col min="4" max="4" width="8.625" style="42" customWidth="1"/>
    <col min="5" max="6" width="12.625" style="42" customWidth="1"/>
    <col min="7" max="7" width="10.625" style="42" customWidth="1"/>
    <col min="8" max="8" width="8.625" style="42" customWidth="1"/>
    <col min="9" max="9" width="10.625" style="42" customWidth="1"/>
    <col min="10" max="10" width="8.625" style="42" customWidth="1"/>
    <col min="11" max="11" width="10.625" style="42" customWidth="1"/>
    <col min="12" max="16384" width="9" style="42"/>
  </cols>
  <sheetData>
    <row r="1" spans="1:11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  <c r="J1" s="40"/>
      <c r="K1" s="40"/>
    </row>
    <row r="2" spans="1:11" ht="20.100000000000001" customHeight="1">
      <c r="A2" s="40"/>
      <c r="B2" s="15" t="s">
        <v>986</v>
      </c>
      <c r="D2" s="15"/>
      <c r="E2" s="15"/>
      <c r="F2" s="15"/>
      <c r="G2" s="40"/>
      <c r="H2" s="40"/>
      <c r="I2" s="40"/>
      <c r="J2" s="40"/>
      <c r="K2" s="40"/>
    </row>
    <row r="3" spans="1:11" s="21" customFormat="1" ht="20.100000000000001" customHeight="1">
      <c r="A3" s="18"/>
      <c r="B3" s="18"/>
      <c r="C3" s="1446"/>
      <c r="D3" s="1446"/>
      <c r="E3" s="18"/>
      <c r="F3" s="18"/>
      <c r="G3" s="18"/>
      <c r="H3" s="18"/>
      <c r="I3" s="18"/>
      <c r="J3" s="18"/>
      <c r="K3" s="20" t="s">
        <v>265</v>
      </c>
    </row>
    <row r="4" spans="1:11" s="21" customFormat="1" ht="9.9499999999999993" customHeight="1">
      <c r="A4" s="18"/>
      <c r="B4" s="1441"/>
      <c r="C4" s="1441"/>
      <c r="D4" s="1447"/>
      <c r="E4" s="1444" t="s">
        <v>728</v>
      </c>
      <c r="F4" s="1429"/>
      <c r="G4" s="1432"/>
      <c r="H4" s="1432"/>
      <c r="I4" s="1432"/>
      <c r="J4" s="1432"/>
      <c r="K4" s="1432"/>
    </row>
    <row r="5" spans="1:11" s="21" customFormat="1" ht="20.100000000000001" customHeight="1">
      <c r="A5" s="18"/>
      <c r="B5" s="1442"/>
      <c r="C5" s="1442"/>
      <c r="D5" s="1448"/>
      <c r="E5" s="1445"/>
      <c r="F5" s="1430"/>
      <c r="G5" s="1433" t="s">
        <v>11</v>
      </c>
      <c r="H5" s="1441"/>
      <c r="I5" s="1437" t="s">
        <v>12</v>
      </c>
      <c r="J5" s="1434"/>
      <c r="K5" s="1429" t="s">
        <v>13</v>
      </c>
    </row>
    <row r="6" spans="1:11" s="21" customFormat="1" ht="20.100000000000001" customHeight="1">
      <c r="A6" s="18"/>
      <c r="B6" s="1449"/>
      <c r="C6" s="1449"/>
      <c r="D6" s="1450"/>
      <c r="E6" s="80"/>
      <c r="F6" s="23" t="s">
        <v>2</v>
      </c>
      <c r="G6" s="44"/>
      <c r="H6" s="27" t="s">
        <v>2</v>
      </c>
      <c r="I6" s="368"/>
      <c r="J6" s="27" t="s">
        <v>2</v>
      </c>
      <c r="K6" s="1431"/>
    </row>
    <row r="7" spans="1:11" s="21" customFormat="1" ht="20.100000000000001" customHeight="1">
      <c r="A7" s="18"/>
      <c r="B7" s="1451" t="s">
        <v>330</v>
      </c>
      <c r="C7" s="1451"/>
      <c r="D7" s="1452"/>
      <c r="E7" s="475">
        <v>95239</v>
      </c>
      <c r="F7" s="759">
        <f>H7+J7</f>
        <v>100</v>
      </c>
      <c r="G7" s="475">
        <v>47654</v>
      </c>
      <c r="H7" s="759">
        <f>G7/E7*100</f>
        <v>50.036224655865766</v>
      </c>
      <c r="I7" s="469">
        <v>47585</v>
      </c>
      <c r="J7" s="763">
        <f>I7/E7*100</f>
        <v>49.963775344134234</v>
      </c>
      <c r="K7" s="759">
        <f>G7/I7*100</f>
        <v>100.1450036776295</v>
      </c>
    </row>
    <row r="8" spans="1:11" s="21" customFormat="1" ht="20.100000000000001" customHeight="1">
      <c r="A8" s="18"/>
      <c r="B8" s="1453" t="s">
        <v>226</v>
      </c>
      <c r="C8" s="1456" t="s">
        <v>14</v>
      </c>
      <c r="D8" s="1457"/>
      <c r="E8" s="491">
        <v>14890</v>
      </c>
      <c r="F8" s="753">
        <f t="shared" ref="F8:F14" si="0">H8+J8</f>
        <v>100</v>
      </c>
      <c r="G8" s="491">
        <v>7572</v>
      </c>
      <c r="H8" s="753">
        <f t="shared" ref="H8:H14" si="1">G8/E8*100</f>
        <v>50.852921423774347</v>
      </c>
      <c r="I8" s="485">
        <v>7318</v>
      </c>
      <c r="J8" s="764">
        <f t="shared" ref="J8:J14" si="2">I8/E8*100</f>
        <v>49.147078576225653</v>
      </c>
      <c r="K8" s="753">
        <f t="shared" ref="K8:K14" si="3">G8/I8*100</f>
        <v>103.47089368679967</v>
      </c>
    </row>
    <row r="9" spans="1:11" s="21" customFormat="1" ht="20.100000000000001" customHeight="1">
      <c r="A9" s="18"/>
      <c r="B9" s="1454"/>
      <c r="C9" s="1458" t="s">
        <v>15</v>
      </c>
      <c r="D9" s="1459"/>
      <c r="E9" s="507">
        <v>11507</v>
      </c>
      <c r="F9" s="754">
        <f t="shared" si="0"/>
        <v>100</v>
      </c>
      <c r="G9" s="507">
        <v>6250</v>
      </c>
      <c r="H9" s="754">
        <f t="shared" si="1"/>
        <v>54.314764925697403</v>
      </c>
      <c r="I9" s="501">
        <v>5257</v>
      </c>
      <c r="J9" s="765">
        <f t="shared" si="2"/>
        <v>45.685235074302597</v>
      </c>
      <c r="K9" s="754">
        <f t="shared" si="3"/>
        <v>118.88910024728933</v>
      </c>
    </row>
    <row r="10" spans="1:11" s="21" customFormat="1" ht="20.100000000000001" customHeight="1">
      <c r="A10" s="18"/>
      <c r="B10" s="1454"/>
      <c r="C10" s="1458" t="s">
        <v>16</v>
      </c>
      <c r="D10" s="1459"/>
      <c r="E10" s="507">
        <v>11029</v>
      </c>
      <c r="F10" s="754">
        <f t="shared" si="0"/>
        <v>100</v>
      </c>
      <c r="G10" s="507">
        <v>5774</v>
      </c>
      <c r="H10" s="754">
        <f t="shared" si="1"/>
        <v>52.352887841146071</v>
      </c>
      <c r="I10" s="501">
        <v>5255</v>
      </c>
      <c r="J10" s="765">
        <f t="shared" si="2"/>
        <v>47.647112158853929</v>
      </c>
      <c r="K10" s="754">
        <f t="shared" si="3"/>
        <v>109.87630827783063</v>
      </c>
    </row>
    <row r="11" spans="1:11" s="21" customFormat="1" ht="20.100000000000001" customHeight="1">
      <c r="A11" s="18"/>
      <c r="B11" s="1454"/>
      <c r="C11" s="1458" t="s">
        <v>17</v>
      </c>
      <c r="D11" s="1459"/>
      <c r="E11" s="507">
        <v>14445</v>
      </c>
      <c r="F11" s="754">
        <f t="shared" si="0"/>
        <v>100</v>
      </c>
      <c r="G11" s="507">
        <v>7540</v>
      </c>
      <c r="H11" s="754">
        <f t="shared" si="1"/>
        <v>52.197992384908275</v>
      </c>
      <c r="I11" s="501">
        <v>6905</v>
      </c>
      <c r="J11" s="765">
        <f t="shared" si="2"/>
        <v>47.802007615091732</v>
      </c>
      <c r="K11" s="754">
        <f t="shared" si="3"/>
        <v>109.19623461259957</v>
      </c>
    </row>
    <row r="12" spans="1:11" s="21" customFormat="1" ht="20.100000000000001" customHeight="1">
      <c r="A12" s="18"/>
      <c r="B12" s="1454"/>
      <c r="C12" s="1458" t="s">
        <v>18</v>
      </c>
      <c r="D12" s="1459"/>
      <c r="E12" s="507">
        <v>16170</v>
      </c>
      <c r="F12" s="754">
        <f t="shared" si="0"/>
        <v>100</v>
      </c>
      <c r="G12" s="507">
        <v>8613</v>
      </c>
      <c r="H12" s="754">
        <f t="shared" si="1"/>
        <v>53.265306122448976</v>
      </c>
      <c r="I12" s="501">
        <v>7557</v>
      </c>
      <c r="J12" s="765">
        <f t="shared" si="2"/>
        <v>46.734693877551017</v>
      </c>
      <c r="K12" s="754">
        <f t="shared" si="3"/>
        <v>113.97379912663756</v>
      </c>
    </row>
    <row r="13" spans="1:11" s="21" customFormat="1" ht="20.100000000000001" customHeight="1">
      <c r="A13" s="18"/>
      <c r="B13" s="1454"/>
      <c r="C13" s="1458" t="s">
        <v>19</v>
      </c>
      <c r="D13" s="1459"/>
      <c r="E13" s="507">
        <v>7562</v>
      </c>
      <c r="F13" s="754">
        <f t="shared" si="0"/>
        <v>100</v>
      </c>
      <c r="G13" s="507">
        <v>3784</v>
      </c>
      <c r="H13" s="754">
        <f t="shared" si="1"/>
        <v>50.039672044432692</v>
      </c>
      <c r="I13" s="501">
        <v>3778</v>
      </c>
      <c r="J13" s="765">
        <f t="shared" si="2"/>
        <v>49.960327955567315</v>
      </c>
      <c r="K13" s="754">
        <f t="shared" si="3"/>
        <v>100.15881418740074</v>
      </c>
    </row>
    <row r="14" spans="1:11" s="21" customFormat="1" ht="20.100000000000001" customHeight="1">
      <c r="A14" s="18"/>
      <c r="B14" s="1455"/>
      <c r="C14" s="1460" t="s">
        <v>6</v>
      </c>
      <c r="D14" s="1461"/>
      <c r="E14" s="760">
        <v>19636</v>
      </c>
      <c r="F14" s="762">
        <f t="shared" si="0"/>
        <v>100</v>
      </c>
      <c r="G14" s="760">
        <v>8121</v>
      </c>
      <c r="H14" s="762">
        <f t="shared" si="1"/>
        <v>41.357710327969038</v>
      </c>
      <c r="I14" s="761">
        <v>11515</v>
      </c>
      <c r="J14" s="767">
        <f t="shared" si="2"/>
        <v>58.642289672030969</v>
      </c>
      <c r="K14" s="762">
        <f t="shared" si="3"/>
        <v>70.525401650021706</v>
      </c>
    </row>
    <row r="15" spans="1:11" s="21" customFormat="1" ht="9.9499999999999993" customHeight="1">
      <c r="A15" s="18"/>
      <c r="B15" s="18"/>
      <c r="C15" s="372"/>
      <c r="D15" s="372"/>
      <c r="E15" s="510"/>
      <c r="F15" s="755"/>
      <c r="G15" s="510"/>
      <c r="H15" s="755"/>
      <c r="I15" s="510"/>
      <c r="J15" s="755"/>
      <c r="K15" s="755"/>
    </row>
    <row r="16" spans="1:11" s="21" customFormat="1" ht="20.100000000000001" customHeight="1">
      <c r="A16" s="18"/>
      <c r="B16" s="1451" t="s">
        <v>25</v>
      </c>
      <c r="C16" s="1451"/>
      <c r="D16" s="1452"/>
      <c r="E16" s="475">
        <v>19636</v>
      </c>
      <c r="F16" s="759">
        <f>H16+J16</f>
        <v>100</v>
      </c>
      <c r="G16" s="475">
        <v>8121</v>
      </c>
      <c r="H16" s="763">
        <f>G16/E16*100</f>
        <v>41.357710327969038</v>
      </c>
      <c r="I16" s="471">
        <v>11515</v>
      </c>
      <c r="J16" s="763">
        <f>I16/E16*100</f>
        <v>58.642289672030969</v>
      </c>
      <c r="K16" s="759">
        <f>G16/I16*100</f>
        <v>70.525401650021706</v>
      </c>
    </row>
    <row r="17" spans="1:11" s="21" customFormat="1" ht="20.100000000000001" customHeight="1">
      <c r="A17" s="18"/>
      <c r="B17" s="1453" t="s">
        <v>235</v>
      </c>
      <c r="C17" s="1462" t="s">
        <v>7</v>
      </c>
      <c r="D17" s="1457"/>
      <c r="E17" s="491">
        <v>5369</v>
      </c>
      <c r="F17" s="753">
        <f t="shared" ref="F17:F20" si="4">H17+J17</f>
        <v>100</v>
      </c>
      <c r="G17" s="491">
        <v>2578</v>
      </c>
      <c r="H17" s="764">
        <f t="shared" ref="H17:H20" si="5">G17/E17*100</f>
        <v>48.016390389271749</v>
      </c>
      <c r="I17" s="487">
        <v>2791</v>
      </c>
      <c r="J17" s="764">
        <f t="shared" ref="J17:J20" si="6">I17/E17*100</f>
        <v>51.983609610728251</v>
      </c>
      <c r="K17" s="753">
        <f t="shared" ref="K17:K20" si="7">G17/I17*100</f>
        <v>92.368326764600511</v>
      </c>
    </row>
    <row r="18" spans="1:11" s="21" customFormat="1" ht="20.100000000000001" customHeight="1">
      <c r="A18" s="18"/>
      <c r="B18" s="1454"/>
      <c r="C18" s="1463" t="s">
        <v>197</v>
      </c>
      <c r="D18" s="1459"/>
      <c r="E18" s="507">
        <v>4621</v>
      </c>
      <c r="F18" s="754">
        <f t="shared" si="4"/>
        <v>100</v>
      </c>
      <c r="G18" s="507">
        <v>2042</v>
      </c>
      <c r="H18" s="765">
        <f t="shared" si="5"/>
        <v>44.189569357281968</v>
      </c>
      <c r="I18" s="503">
        <v>2579</v>
      </c>
      <c r="J18" s="765">
        <f t="shared" si="6"/>
        <v>55.810430642718025</v>
      </c>
      <c r="K18" s="754">
        <f t="shared" si="7"/>
        <v>79.177975959674299</v>
      </c>
    </row>
    <row r="19" spans="1:11" s="21" customFormat="1" ht="20.100000000000001" customHeight="1">
      <c r="A19" s="18"/>
      <c r="B19" s="1454"/>
      <c r="C19" s="1463" t="s">
        <v>9</v>
      </c>
      <c r="D19" s="1459"/>
      <c r="E19" s="507">
        <v>4222</v>
      </c>
      <c r="F19" s="754">
        <f t="shared" si="4"/>
        <v>100</v>
      </c>
      <c r="G19" s="507">
        <v>1695</v>
      </c>
      <c r="H19" s="765">
        <f t="shared" si="5"/>
        <v>40.146849834201795</v>
      </c>
      <c r="I19" s="503">
        <v>2527</v>
      </c>
      <c r="J19" s="765">
        <f t="shared" si="6"/>
        <v>59.853150165798198</v>
      </c>
      <c r="K19" s="754">
        <f t="shared" si="7"/>
        <v>67.075583696082305</v>
      </c>
    </row>
    <row r="20" spans="1:11" s="21" customFormat="1" ht="20.100000000000001" customHeight="1">
      <c r="A20" s="18"/>
      <c r="B20" s="1455"/>
      <c r="C20" s="1464" t="s">
        <v>10</v>
      </c>
      <c r="D20" s="1465"/>
      <c r="E20" s="515">
        <v>5424</v>
      </c>
      <c r="F20" s="755">
        <f t="shared" si="4"/>
        <v>100</v>
      </c>
      <c r="G20" s="515">
        <v>1806</v>
      </c>
      <c r="H20" s="766">
        <f t="shared" si="5"/>
        <v>33.296460176991147</v>
      </c>
      <c r="I20" s="511">
        <v>3618</v>
      </c>
      <c r="J20" s="766">
        <f t="shared" si="6"/>
        <v>66.703539823008853</v>
      </c>
      <c r="K20" s="755">
        <f t="shared" si="7"/>
        <v>49.917081260364846</v>
      </c>
    </row>
    <row r="21" spans="1:11" s="21" customFormat="1" ht="15" customHeight="1">
      <c r="A21" s="18"/>
      <c r="B21" s="35" t="s">
        <v>1003</v>
      </c>
      <c r="D21" s="35"/>
      <c r="E21" s="36"/>
      <c r="F21" s="36"/>
      <c r="G21" s="36"/>
      <c r="H21" s="36"/>
      <c r="I21" s="36"/>
      <c r="J21" s="36"/>
    </row>
    <row r="22" spans="1:11" s="21" customFormat="1" ht="15" customHeight="1">
      <c r="A22" s="18"/>
      <c r="B22" s="328" t="s">
        <v>674</v>
      </c>
      <c r="D22" s="35"/>
      <c r="E22" s="36"/>
      <c r="F22" s="36"/>
      <c r="G22" s="36"/>
      <c r="H22" s="36"/>
      <c r="I22" s="36"/>
      <c r="J22" s="36"/>
    </row>
    <row r="23" spans="1:11" s="21" customFormat="1" ht="15" customHeight="1">
      <c r="B23" s="35" t="s">
        <v>809</v>
      </c>
    </row>
  </sheetData>
  <mergeCells count="22">
    <mergeCell ref="B16:D16"/>
    <mergeCell ref="B17:B20"/>
    <mergeCell ref="C17:D17"/>
    <mergeCell ref="C18:D18"/>
    <mergeCell ref="C19:D19"/>
    <mergeCell ref="C20:D20"/>
    <mergeCell ref="B7:D7"/>
    <mergeCell ref="B8:B14"/>
    <mergeCell ref="C8:D8"/>
    <mergeCell ref="C9:D9"/>
    <mergeCell ref="C10:D10"/>
    <mergeCell ref="C11:D11"/>
    <mergeCell ref="C12:D12"/>
    <mergeCell ref="C13:D13"/>
    <mergeCell ref="C14:D14"/>
    <mergeCell ref="K5:K6"/>
    <mergeCell ref="C3:D3"/>
    <mergeCell ref="B4:D6"/>
    <mergeCell ref="G5:H5"/>
    <mergeCell ref="I5:J5"/>
    <mergeCell ref="G4:K4"/>
    <mergeCell ref="E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D5B5"/>
    <pageSetUpPr fitToPage="1"/>
  </sheetPr>
  <dimension ref="A1:L18"/>
  <sheetViews>
    <sheetView showZeros="0" zoomScaleNormal="100" zoomScaleSheetLayoutView="100" workbookViewId="0">
      <selection activeCell="B7" sqref="B7:C7"/>
    </sheetView>
  </sheetViews>
  <sheetFormatPr defaultColWidth="9" defaultRowHeight="13.5"/>
  <cols>
    <col min="1" max="1" width="1.25" style="149" customWidth="1"/>
    <col min="2" max="2" width="3.625" style="149" customWidth="1"/>
    <col min="3" max="3" width="12.625" style="149" customWidth="1"/>
    <col min="4" max="5" width="15.625" style="149" customWidth="1"/>
    <col min="6" max="6" width="10.625" style="167" customWidth="1"/>
    <col min="7" max="7" width="15.625" style="149" customWidth="1"/>
    <col min="8" max="8" width="10.625" style="149" customWidth="1"/>
    <col min="9" max="9" width="15.625" style="149" customWidth="1"/>
    <col min="10" max="10" width="10.625" style="149" customWidth="1"/>
    <col min="11" max="11" width="15.625" style="149" customWidth="1"/>
    <col min="12" max="12" width="9.375" style="149" bestFit="1" customWidth="1"/>
    <col min="13" max="15" width="9" style="149"/>
    <col min="16" max="16" width="11.5" style="149" customWidth="1"/>
    <col min="17" max="17" width="14.125" style="149" customWidth="1"/>
    <col min="18" max="16384" width="9" style="149"/>
  </cols>
  <sheetData>
    <row r="1" spans="1:12" ht="14.1" customHeight="1">
      <c r="A1" s="161"/>
      <c r="B1" s="1259" t="s">
        <v>0</v>
      </c>
      <c r="C1" s="161"/>
      <c r="D1" s="161"/>
      <c r="E1" s="161"/>
      <c r="F1" s="163"/>
      <c r="G1" s="161"/>
      <c r="H1" s="161"/>
      <c r="I1" s="161"/>
      <c r="J1" s="161"/>
      <c r="K1" s="161"/>
      <c r="L1" s="161"/>
    </row>
    <row r="2" spans="1:12" ht="20.100000000000001" customHeight="1">
      <c r="A2" s="161"/>
      <c r="B2" s="162" t="s">
        <v>422</v>
      </c>
      <c r="C2" s="162"/>
      <c r="D2" s="162"/>
      <c r="E2" s="161"/>
      <c r="F2" s="163"/>
      <c r="G2" s="161"/>
      <c r="H2" s="161"/>
      <c r="I2" s="161"/>
      <c r="J2" s="161"/>
      <c r="K2" s="1270"/>
    </row>
    <row r="3" spans="1:12" s="78" customFormat="1" ht="20.100000000000001" customHeight="1">
      <c r="A3" s="77"/>
      <c r="B3" s="1604"/>
      <c r="C3" s="1604"/>
      <c r="D3" s="90"/>
      <c r="E3" s="77"/>
      <c r="F3" s="90"/>
      <c r="G3" s="77"/>
      <c r="H3" s="77"/>
      <c r="I3" s="91"/>
      <c r="K3" s="91" t="s">
        <v>423</v>
      </c>
    </row>
    <row r="4" spans="1:12" s="156" customFormat="1" ht="20.100000000000001" customHeight="1">
      <c r="A4" s="164"/>
      <c r="B4" s="1547" t="s">
        <v>736</v>
      </c>
      <c r="C4" s="1605"/>
      <c r="D4" s="1608" t="s">
        <v>276</v>
      </c>
      <c r="E4" s="1554" t="s">
        <v>424</v>
      </c>
      <c r="F4" s="1512"/>
      <c r="G4" s="1553"/>
      <c r="H4" s="1553"/>
      <c r="I4" s="1553"/>
      <c r="J4" s="1553"/>
      <c r="K4" s="1554" t="s">
        <v>1058</v>
      </c>
    </row>
    <row r="5" spans="1:12" s="156" customFormat="1" ht="20.100000000000001" customHeight="1">
      <c r="A5" s="164"/>
      <c r="B5" s="1547"/>
      <c r="C5" s="1605"/>
      <c r="D5" s="1609"/>
      <c r="E5" s="1555"/>
      <c r="F5" s="1605"/>
      <c r="G5" s="1554" t="s">
        <v>425</v>
      </c>
      <c r="H5" s="1512"/>
      <c r="I5" s="1511" t="s">
        <v>426</v>
      </c>
      <c r="J5" s="1512"/>
      <c r="K5" s="1555"/>
    </row>
    <row r="6" spans="1:12" s="156" customFormat="1" ht="20.100000000000001" customHeight="1">
      <c r="A6" s="164"/>
      <c r="B6" s="1606"/>
      <c r="C6" s="1607"/>
      <c r="D6" s="1610"/>
      <c r="E6" s="1237"/>
      <c r="F6" s="100" t="s">
        <v>2</v>
      </c>
      <c r="G6" s="145"/>
      <c r="H6" s="165" t="s">
        <v>2</v>
      </c>
      <c r="I6" s="166"/>
      <c r="J6" s="165" t="s">
        <v>427</v>
      </c>
      <c r="K6" s="1611"/>
    </row>
    <row r="7" spans="1:12" s="78" customFormat="1" ht="20.100000000000001" customHeight="1">
      <c r="A7" s="77"/>
      <c r="B7" s="1600" t="s">
        <v>435</v>
      </c>
      <c r="C7" s="1601"/>
      <c r="D7" s="1126">
        <v>25307</v>
      </c>
      <c r="E7" s="681">
        <v>28000.86</v>
      </c>
      <c r="F7" s="1127">
        <v>100</v>
      </c>
      <c r="G7" s="1128">
        <v>26234</v>
      </c>
      <c r="H7" s="1129">
        <v>93.7</v>
      </c>
      <c r="I7" s="1130">
        <v>1766.86</v>
      </c>
      <c r="J7" s="1127">
        <v>6.3</v>
      </c>
      <c r="K7" s="1317">
        <f>E7/D7</f>
        <v>1.1064472280396729</v>
      </c>
      <c r="L7" s="1107"/>
    </row>
    <row r="8" spans="1:12" s="78" customFormat="1" ht="20.100000000000001" customHeight="1">
      <c r="A8" s="77"/>
      <c r="B8" s="1581" t="s">
        <v>428</v>
      </c>
      <c r="C8" s="1582"/>
      <c r="D8" s="1131">
        <v>7658</v>
      </c>
      <c r="E8" s="1090">
        <f>SUM(E9:E10)</f>
        <v>8630.9</v>
      </c>
      <c r="F8" s="1132">
        <v>100</v>
      </c>
      <c r="G8" s="1090">
        <f>SUM(G9:G10)</f>
        <v>8226</v>
      </c>
      <c r="H8" s="1133">
        <v>95.3</v>
      </c>
      <c r="I8" s="1134">
        <v>404.9</v>
      </c>
      <c r="J8" s="1132">
        <v>4.7</v>
      </c>
      <c r="K8" s="1318">
        <f t="shared" ref="K8:K14" si="0">E8/D8</f>
        <v>1.1270436145207625</v>
      </c>
      <c r="L8" s="1107"/>
    </row>
    <row r="9" spans="1:12" s="78" customFormat="1" ht="20.100000000000001" customHeight="1">
      <c r="A9" s="77"/>
      <c r="B9" s="1602" t="s">
        <v>429</v>
      </c>
      <c r="C9" s="1319" t="s">
        <v>430</v>
      </c>
      <c r="D9" s="1135">
        <v>3593</v>
      </c>
      <c r="E9" s="1136">
        <v>4072.27</v>
      </c>
      <c r="F9" s="1137">
        <v>100</v>
      </c>
      <c r="G9" s="1138">
        <v>3871</v>
      </c>
      <c r="H9" s="1139">
        <v>95.1</v>
      </c>
      <c r="I9" s="1140">
        <v>201.27</v>
      </c>
      <c r="J9" s="1137">
        <v>4.9000000000000004</v>
      </c>
      <c r="K9" s="1320">
        <f t="shared" si="0"/>
        <v>1.1333899248538826</v>
      </c>
      <c r="L9" s="1107"/>
    </row>
    <row r="10" spans="1:12" s="78" customFormat="1" ht="20.100000000000001" customHeight="1">
      <c r="A10" s="77"/>
      <c r="B10" s="1603"/>
      <c r="C10" s="1321" t="s">
        <v>12</v>
      </c>
      <c r="D10" s="1141">
        <v>4065</v>
      </c>
      <c r="E10" s="1142">
        <v>4558.63</v>
      </c>
      <c r="F10" s="1143">
        <v>100</v>
      </c>
      <c r="G10" s="1144">
        <v>4355</v>
      </c>
      <c r="H10" s="1145">
        <v>95.5</v>
      </c>
      <c r="I10" s="1146">
        <v>203.63</v>
      </c>
      <c r="J10" s="1143">
        <v>4.5</v>
      </c>
      <c r="K10" s="1322">
        <f t="shared" si="0"/>
        <v>1.1214341943419435</v>
      </c>
      <c r="L10" s="1107"/>
    </row>
    <row r="11" spans="1:12" s="78" customFormat="1" ht="20.100000000000001" customHeight="1">
      <c r="A11" s="77"/>
      <c r="B11" s="1501" t="s">
        <v>431</v>
      </c>
      <c r="C11" s="180" t="s">
        <v>432</v>
      </c>
      <c r="D11" s="1147">
        <v>2226</v>
      </c>
      <c r="E11" s="1097">
        <v>2599.6999999999998</v>
      </c>
      <c r="F11" s="1148">
        <v>100</v>
      </c>
      <c r="G11" s="1149">
        <v>2462</v>
      </c>
      <c r="H11" s="1150">
        <v>94.7</v>
      </c>
      <c r="I11" s="1151">
        <v>137.69999999999999</v>
      </c>
      <c r="J11" s="1148">
        <v>5.3</v>
      </c>
      <c r="K11" s="1323">
        <f t="shared" si="0"/>
        <v>1.1678796046720574</v>
      </c>
      <c r="L11" s="1107"/>
    </row>
    <row r="12" spans="1:12" s="78" customFormat="1" ht="20.100000000000001" customHeight="1">
      <c r="A12" s="77"/>
      <c r="B12" s="1507"/>
      <c r="C12" s="298" t="s">
        <v>433</v>
      </c>
      <c r="D12" s="1152">
        <v>2017</v>
      </c>
      <c r="E12" s="1101">
        <v>2296.39</v>
      </c>
      <c r="F12" s="1153">
        <v>100</v>
      </c>
      <c r="G12" s="1154">
        <v>2171</v>
      </c>
      <c r="H12" s="1155">
        <v>94.5</v>
      </c>
      <c r="I12" s="1156">
        <v>125.39</v>
      </c>
      <c r="J12" s="1153">
        <v>5.5</v>
      </c>
      <c r="K12" s="1324">
        <f t="shared" si="0"/>
        <v>1.1385176003966286</v>
      </c>
      <c r="L12" s="1107"/>
    </row>
    <row r="13" spans="1:12" s="78" customFormat="1" ht="20.100000000000001" customHeight="1">
      <c r="A13" s="77"/>
      <c r="B13" s="1507"/>
      <c r="C13" s="298" t="s">
        <v>9</v>
      </c>
      <c r="D13" s="1152">
        <v>1792</v>
      </c>
      <c r="E13" s="1101">
        <v>1996.65</v>
      </c>
      <c r="F13" s="1153">
        <v>100</v>
      </c>
      <c r="G13" s="1154">
        <v>1921</v>
      </c>
      <c r="H13" s="1155">
        <v>96.2</v>
      </c>
      <c r="I13" s="1156">
        <v>75.650000000000006</v>
      </c>
      <c r="J13" s="1153">
        <v>3.8</v>
      </c>
      <c r="K13" s="1324">
        <f t="shared" si="0"/>
        <v>1.1142020089285716</v>
      </c>
      <c r="L13" s="1107"/>
    </row>
    <row r="14" spans="1:12" s="78" customFormat="1" ht="20.100000000000001" customHeight="1">
      <c r="A14" s="77"/>
      <c r="B14" s="1508"/>
      <c r="C14" s="179" t="s">
        <v>434</v>
      </c>
      <c r="D14" s="1157">
        <v>1623</v>
      </c>
      <c r="E14" s="1105">
        <v>1738.17</v>
      </c>
      <c r="F14" s="1158">
        <v>100</v>
      </c>
      <c r="G14" s="1159">
        <v>1672</v>
      </c>
      <c r="H14" s="1160">
        <v>96.2</v>
      </c>
      <c r="I14" s="1161">
        <v>66.17</v>
      </c>
      <c r="J14" s="1158">
        <v>3.8</v>
      </c>
      <c r="K14" s="1325">
        <f t="shared" si="0"/>
        <v>1.0709611829944548</v>
      </c>
      <c r="L14" s="1107"/>
    </row>
    <row r="15" spans="1:12" ht="15" customHeight="1">
      <c r="B15" s="63" t="s">
        <v>377</v>
      </c>
    </row>
    <row r="16" spans="1:12" s="1326" customFormat="1" ht="12">
      <c r="B16" s="1326" t="s">
        <v>674</v>
      </c>
      <c r="E16" s="1327"/>
    </row>
    <row r="17" spans="2:11" ht="15" customHeight="1">
      <c r="B17" s="63" t="s">
        <v>765</v>
      </c>
      <c r="C17" s="155"/>
      <c r="D17" s="155"/>
      <c r="E17" s="155"/>
      <c r="F17" s="155"/>
      <c r="G17" s="155"/>
      <c r="H17" s="155"/>
      <c r="I17" s="155"/>
      <c r="J17" s="155"/>
      <c r="K17" s="155"/>
    </row>
    <row r="18" spans="2:11" ht="15" customHeight="1">
      <c r="B18" s="63" t="s">
        <v>840</v>
      </c>
      <c r="C18" s="155"/>
      <c r="D18" s="155"/>
      <c r="E18" s="155"/>
      <c r="F18" s="155"/>
      <c r="G18" s="155"/>
      <c r="H18" s="155"/>
      <c r="I18" s="155"/>
      <c r="J18" s="155"/>
      <c r="K18" s="155"/>
    </row>
  </sheetData>
  <mergeCells count="12">
    <mergeCell ref="D4:D6"/>
    <mergeCell ref="E4:F5"/>
    <mergeCell ref="G4:J4"/>
    <mergeCell ref="K4:K6"/>
    <mergeCell ref="G5:H5"/>
    <mergeCell ref="I5:J5"/>
    <mergeCell ref="B7:C7"/>
    <mergeCell ref="B8:C8"/>
    <mergeCell ref="B9:B10"/>
    <mergeCell ref="B11:B14"/>
    <mergeCell ref="B3:C3"/>
    <mergeCell ref="B4:C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ignoredErrors>
    <ignoredError sqref="E8 G8" formulaRange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D5B5"/>
    <pageSetUpPr fitToPage="1"/>
  </sheetPr>
  <dimension ref="A1:L17"/>
  <sheetViews>
    <sheetView showZeros="0" zoomScaleNormal="100" zoomScaleSheetLayoutView="100" workbookViewId="0">
      <selection activeCell="D7" sqref="D7:K14"/>
    </sheetView>
  </sheetViews>
  <sheetFormatPr defaultColWidth="9" defaultRowHeight="13.5"/>
  <cols>
    <col min="1" max="1" width="1.25" style="14" customWidth="1"/>
    <col min="2" max="2" width="3.625" style="14" customWidth="1"/>
    <col min="3" max="5" width="12.625" style="14" customWidth="1"/>
    <col min="6" max="6" width="10.625" style="14" customWidth="1"/>
    <col min="7" max="7" width="8.625" style="14" customWidth="1"/>
    <col min="8" max="8" width="10.625" style="14" customWidth="1"/>
    <col min="9" max="9" width="8.625" style="14" customWidth="1"/>
    <col min="10" max="10" width="10.625" style="14" customWidth="1"/>
    <col min="11" max="11" width="8.625" style="14" customWidth="1"/>
    <col min="12" max="12" width="7.625" style="14" customWidth="1"/>
    <col min="13" max="16384" width="9" style="14"/>
  </cols>
  <sheetData>
    <row r="1" spans="1:12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20.100000000000001" customHeight="1">
      <c r="A2" s="12"/>
      <c r="B2" s="16" t="s">
        <v>263</v>
      </c>
      <c r="F2" s="16"/>
      <c r="G2" s="16"/>
      <c r="H2" s="16"/>
      <c r="I2" s="16"/>
      <c r="J2" s="16"/>
      <c r="K2" s="16"/>
      <c r="L2" s="16"/>
    </row>
    <row r="3" spans="1:12" ht="20.100000000000001" customHeight="1">
      <c r="B3" s="18"/>
      <c r="C3" s="18"/>
      <c r="D3" s="18"/>
      <c r="E3" s="18"/>
      <c r="F3" s="18"/>
      <c r="G3" s="18"/>
      <c r="H3" s="18"/>
      <c r="I3" s="18"/>
      <c r="J3" s="18"/>
      <c r="K3" s="20" t="s">
        <v>115</v>
      </c>
    </row>
    <row r="4" spans="1:12" ht="20.100000000000001" customHeight="1">
      <c r="B4" s="1441" t="s">
        <v>736</v>
      </c>
      <c r="C4" s="1447"/>
      <c r="D4" s="1542" t="s">
        <v>261</v>
      </c>
      <c r="E4" s="1543"/>
      <c r="F4" s="1536" t="s">
        <v>186</v>
      </c>
      <c r="G4" s="1536"/>
      <c r="H4" s="1536"/>
      <c r="I4" s="1536"/>
      <c r="J4" s="1536"/>
      <c r="K4" s="1536"/>
    </row>
    <row r="5" spans="1:12" ht="20.100000000000001" customHeight="1">
      <c r="B5" s="1442"/>
      <c r="C5" s="1448"/>
      <c r="D5" s="1544"/>
      <c r="E5" s="1545"/>
      <c r="F5" s="1444" t="s">
        <v>116</v>
      </c>
      <c r="G5" s="1474"/>
      <c r="H5" s="1473" t="s">
        <v>117</v>
      </c>
      <c r="I5" s="1474"/>
      <c r="J5" s="1473" t="s">
        <v>421</v>
      </c>
      <c r="K5" s="1429"/>
      <c r="L5" s="156"/>
    </row>
    <row r="6" spans="1:12" ht="20.100000000000001" customHeight="1">
      <c r="B6" s="1449"/>
      <c r="C6" s="1450"/>
      <c r="D6" s="359"/>
      <c r="E6" s="360" t="s">
        <v>2</v>
      </c>
      <c r="F6" s="2"/>
      <c r="G6" s="144" t="s">
        <v>118</v>
      </c>
      <c r="H6" s="157"/>
      <c r="I6" s="144" t="s">
        <v>118</v>
      </c>
      <c r="J6" s="158"/>
      <c r="K6" s="159" t="s">
        <v>2</v>
      </c>
      <c r="L6" s="156"/>
    </row>
    <row r="7" spans="1:12" s="21" customFormat="1" ht="20.100000000000001" customHeight="1">
      <c r="A7" s="18"/>
      <c r="B7" s="1613" t="s">
        <v>329</v>
      </c>
      <c r="C7" s="1613"/>
      <c r="D7" s="475">
        <v>25307</v>
      </c>
      <c r="E7" s="526">
        <f>SUM(G7,I7,K7)</f>
        <v>100.00000000000001</v>
      </c>
      <c r="F7" s="475">
        <v>22028</v>
      </c>
      <c r="G7" s="526">
        <f>F7/$D7*100</f>
        <v>87.043110601809786</v>
      </c>
      <c r="H7" s="469">
        <v>2599</v>
      </c>
      <c r="I7" s="526">
        <f>H7/$D7*100</f>
        <v>10.269885802347178</v>
      </c>
      <c r="J7" s="509">
        <v>680</v>
      </c>
      <c r="K7" s="526">
        <f>J7/$D7*100</f>
        <v>2.6870035958430476</v>
      </c>
      <c r="L7" s="78"/>
    </row>
    <row r="8" spans="1:12" s="21" customFormat="1" ht="20.100000000000001" customHeight="1">
      <c r="A8" s="18"/>
      <c r="B8" s="1467" t="s">
        <v>25</v>
      </c>
      <c r="C8" s="1467"/>
      <c r="D8" s="475">
        <v>7658</v>
      </c>
      <c r="E8" s="759">
        <f t="shared" ref="E8:E14" si="0">SUM(G8,I8,K8)</f>
        <v>100</v>
      </c>
      <c r="F8" s="475">
        <v>6706</v>
      </c>
      <c r="G8" s="763">
        <f t="shared" ref="G8:G14" si="1">F8/$D8*100</f>
        <v>87.568555758683729</v>
      </c>
      <c r="H8" s="471">
        <v>733</v>
      </c>
      <c r="I8" s="763">
        <f t="shared" ref="I8:I14" si="2">H8/$D8*100</f>
        <v>9.5716897362235578</v>
      </c>
      <c r="J8" s="1108">
        <v>219</v>
      </c>
      <c r="K8" s="1018">
        <f t="shared" ref="K8:K14" si="3">J8/$D8*100</f>
        <v>2.8597545050927136</v>
      </c>
      <c r="L8" s="78"/>
    </row>
    <row r="9" spans="1:12" s="21" customFormat="1" ht="20.100000000000001" customHeight="1">
      <c r="A9" s="18"/>
      <c r="B9" s="1453" t="s">
        <v>24</v>
      </c>
      <c r="C9" s="82" t="s">
        <v>11</v>
      </c>
      <c r="D9" s="491">
        <v>3593</v>
      </c>
      <c r="E9" s="753">
        <f t="shared" si="0"/>
        <v>99.999999999999986</v>
      </c>
      <c r="F9" s="491">
        <v>3132</v>
      </c>
      <c r="G9" s="764">
        <f t="shared" si="1"/>
        <v>87.169496242694123</v>
      </c>
      <c r="H9" s="487">
        <v>363</v>
      </c>
      <c r="I9" s="764">
        <f t="shared" si="2"/>
        <v>10.102978012802671</v>
      </c>
      <c r="J9" s="503">
        <v>98</v>
      </c>
      <c r="K9" s="529">
        <f t="shared" si="3"/>
        <v>2.7275257445032004</v>
      </c>
      <c r="L9" s="78"/>
    </row>
    <row r="10" spans="1:12" s="21" customFormat="1" ht="20.100000000000001" customHeight="1">
      <c r="A10" s="18"/>
      <c r="B10" s="1497"/>
      <c r="C10" s="83" t="s">
        <v>12</v>
      </c>
      <c r="D10" s="499">
        <v>4065</v>
      </c>
      <c r="E10" s="932">
        <f t="shared" si="0"/>
        <v>100</v>
      </c>
      <c r="F10" s="499">
        <v>3574</v>
      </c>
      <c r="G10" s="992">
        <f t="shared" si="1"/>
        <v>87.921279212792129</v>
      </c>
      <c r="H10" s="495">
        <v>370</v>
      </c>
      <c r="I10" s="992">
        <f t="shared" si="2"/>
        <v>9.1020910209102102</v>
      </c>
      <c r="J10" s="495">
        <v>121</v>
      </c>
      <c r="K10" s="528">
        <f t="shared" si="3"/>
        <v>2.9766297662976631</v>
      </c>
      <c r="L10" s="78"/>
    </row>
    <row r="11" spans="1:12" s="21" customFormat="1" ht="20.100000000000001" customHeight="1">
      <c r="A11" s="18"/>
      <c r="B11" s="1453" t="s">
        <v>226</v>
      </c>
      <c r="C11" s="82" t="s">
        <v>7</v>
      </c>
      <c r="D11" s="491">
        <v>2226</v>
      </c>
      <c r="E11" s="753">
        <f t="shared" si="0"/>
        <v>100</v>
      </c>
      <c r="F11" s="491">
        <v>1886</v>
      </c>
      <c r="G11" s="764">
        <f t="shared" si="1"/>
        <v>84.725965858041334</v>
      </c>
      <c r="H11" s="487">
        <v>262</v>
      </c>
      <c r="I11" s="764">
        <f t="shared" si="2"/>
        <v>11.769991015274034</v>
      </c>
      <c r="J11" s="487">
        <v>78</v>
      </c>
      <c r="K11" s="527">
        <f t="shared" si="3"/>
        <v>3.5040431266846364</v>
      </c>
      <c r="L11" s="78"/>
    </row>
    <row r="12" spans="1:12" s="21" customFormat="1" ht="20.100000000000001" customHeight="1">
      <c r="A12" s="18"/>
      <c r="B12" s="1454"/>
      <c r="C12" s="31" t="s">
        <v>8</v>
      </c>
      <c r="D12" s="507">
        <v>2017</v>
      </c>
      <c r="E12" s="754">
        <f t="shared" si="0"/>
        <v>100</v>
      </c>
      <c r="F12" s="507">
        <v>1749</v>
      </c>
      <c r="G12" s="765">
        <f t="shared" si="1"/>
        <v>86.712940009915712</v>
      </c>
      <c r="H12" s="503">
        <v>199</v>
      </c>
      <c r="I12" s="765">
        <f t="shared" si="2"/>
        <v>9.8661378284581058</v>
      </c>
      <c r="J12" s="503">
        <v>69</v>
      </c>
      <c r="K12" s="529">
        <f t="shared" si="3"/>
        <v>3.4209221616261773</v>
      </c>
      <c r="L12" s="78"/>
    </row>
    <row r="13" spans="1:12" s="21" customFormat="1" ht="20.100000000000001" customHeight="1">
      <c r="A13" s="18"/>
      <c r="B13" s="1454"/>
      <c r="C13" s="31" t="s">
        <v>9</v>
      </c>
      <c r="D13" s="507">
        <v>1792</v>
      </c>
      <c r="E13" s="754">
        <f t="shared" si="0"/>
        <v>100</v>
      </c>
      <c r="F13" s="507">
        <v>1593</v>
      </c>
      <c r="G13" s="765">
        <f t="shared" si="1"/>
        <v>88.895089285714292</v>
      </c>
      <c r="H13" s="503">
        <v>156</v>
      </c>
      <c r="I13" s="765">
        <f t="shared" si="2"/>
        <v>8.7053571428571423</v>
      </c>
      <c r="J13" s="503">
        <v>43</v>
      </c>
      <c r="K13" s="529">
        <f t="shared" si="3"/>
        <v>2.3995535714285716</v>
      </c>
      <c r="L13" s="78"/>
    </row>
    <row r="14" spans="1:12" s="21" customFormat="1" ht="20.100000000000001" customHeight="1">
      <c r="A14" s="18"/>
      <c r="B14" s="1455"/>
      <c r="C14" s="127" t="s">
        <v>10</v>
      </c>
      <c r="D14" s="515">
        <v>1623</v>
      </c>
      <c r="E14" s="755">
        <f t="shared" si="0"/>
        <v>100.00000000000001</v>
      </c>
      <c r="F14" s="515">
        <v>1478</v>
      </c>
      <c r="G14" s="766">
        <f t="shared" si="1"/>
        <v>91.065927295132482</v>
      </c>
      <c r="H14" s="511">
        <v>116</v>
      </c>
      <c r="I14" s="766">
        <f t="shared" si="2"/>
        <v>7.1472581638940227</v>
      </c>
      <c r="J14" s="511">
        <v>29</v>
      </c>
      <c r="K14" s="530">
        <f t="shared" si="3"/>
        <v>1.7868145409735057</v>
      </c>
      <c r="L14" s="78"/>
    </row>
    <row r="15" spans="1:12" ht="15" customHeight="1">
      <c r="B15" s="35" t="s">
        <v>377</v>
      </c>
      <c r="C15" s="35"/>
      <c r="D15" s="36"/>
      <c r="E15" s="36"/>
      <c r="F15" s="36"/>
      <c r="G15" s="36"/>
      <c r="H15" s="36"/>
      <c r="I15" s="36"/>
      <c r="J15" s="36"/>
      <c r="K15" s="36"/>
    </row>
    <row r="16" spans="1:12" s="154" customFormat="1" ht="12">
      <c r="B16" s="154" t="s">
        <v>674</v>
      </c>
    </row>
    <row r="17" spans="2:11" ht="27.75" customHeight="1">
      <c r="B17" s="1612" t="s">
        <v>841</v>
      </c>
      <c r="C17" s="1612"/>
      <c r="D17" s="1612"/>
      <c r="E17" s="1612"/>
      <c r="F17" s="1612"/>
      <c r="G17" s="1612"/>
      <c r="H17" s="1612"/>
      <c r="I17" s="1612"/>
      <c r="J17" s="1612"/>
      <c r="K17" s="1612"/>
    </row>
  </sheetData>
  <mergeCells count="11">
    <mergeCell ref="B11:B14"/>
    <mergeCell ref="B17:K17"/>
    <mergeCell ref="B7:C7"/>
    <mergeCell ref="B8:C8"/>
    <mergeCell ref="F4:K4"/>
    <mergeCell ref="F5:G5"/>
    <mergeCell ref="H5:I5"/>
    <mergeCell ref="J5:K5"/>
    <mergeCell ref="B9:B10"/>
    <mergeCell ref="B4:C6"/>
    <mergeCell ref="D4:E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D5B5"/>
    <pageSetUpPr fitToPage="1"/>
  </sheetPr>
  <dimension ref="A1:Q18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49" customWidth="1"/>
    <col min="2" max="2" width="3.625" style="149" customWidth="1"/>
    <col min="3" max="4" width="12.625" style="149" customWidth="1"/>
    <col min="5" max="6" width="8.25" style="149" customWidth="1"/>
    <col min="7" max="16" width="9.125" style="149" customWidth="1"/>
    <col min="17" max="17" width="11.875" style="149" customWidth="1"/>
    <col min="18" max="18" width="12" style="149" customWidth="1"/>
    <col min="19" max="19" width="11.25" style="149" customWidth="1"/>
    <col min="20" max="16384" width="9" style="149"/>
  </cols>
  <sheetData>
    <row r="1" spans="1:17" ht="14.1" customHeight="1">
      <c r="A1" s="161"/>
      <c r="B1" s="1259" t="s">
        <v>0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</row>
    <row r="2" spans="1:17" ht="20.100000000000001" customHeight="1">
      <c r="A2" s="161"/>
      <c r="B2" s="162" t="s">
        <v>1059</v>
      </c>
      <c r="C2" s="162"/>
      <c r="D2" s="162"/>
      <c r="E2" s="162"/>
      <c r="F2" s="162"/>
      <c r="G2" s="162"/>
    </row>
    <row r="3" spans="1:17" s="78" customFormat="1" ht="20.100000000000001" customHeight="1">
      <c r="A3" s="77"/>
      <c r="B3" s="1328"/>
      <c r="C3" s="1328"/>
      <c r="D3" s="77"/>
      <c r="E3" s="77"/>
      <c r="F3" s="77"/>
      <c r="G3" s="91"/>
      <c r="P3" s="91" t="s">
        <v>1065</v>
      </c>
      <c r="Q3" s="77"/>
    </row>
    <row r="4" spans="1:17" s="78" customFormat="1" ht="20.100000000000001" customHeight="1">
      <c r="A4" s="77"/>
      <c r="B4" s="1547" t="s">
        <v>1050</v>
      </c>
      <c r="C4" s="1605"/>
      <c r="D4" s="1608" t="s">
        <v>1060</v>
      </c>
      <c r="E4" s="1554" t="s">
        <v>1061</v>
      </c>
      <c r="F4" s="1512"/>
      <c r="G4" s="1553" t="s">
        <v>1052</v>
      </c>
      <c r="H4" s="1553"/>
      <c r="I4" s="1553"/>
      <c r="J4" s="1553"/>
      <c r="K4" s="1553"/>
      <c r="L4" s="1553"/>
      <c r="M4" s="1553"/>
      <c r="N4" s="1614"/>
      <c r="O4" s="1554" t="s">
        <v>1062</v>
      </c>
      <c r="P4" s="1512"/>
    </row>
    <row r="5" spans="1:17" s="78" customFormat="1" ht="28.5" customHeight="1">
      <c r="A5" s="77"/>
      <c r="B5" s="1547"/>
      <c r="C5" s="1605"/>
      <c r="D5" s="1609"/>
      <c r="E5" s="1555"/>
      <c r="F5" s="1547"/>
      <c r="G5" s="1554" t="s">
        <v>1063</v>
      </c>
      <c r="H5" s="1513"/>
      <c r="I5" s="1511" t="s">
        <v>1053</v>
      </c>
      <c r="J5" s="1513"/>
      <c r="K5" s="1511" t="s">
        <v>1064</v>
      </c>
      <c r="L5" s="1513"/>
      <c r="M5" s="1511" t="s">
        <v>1054</v>
      </c>
      <c r="N5" s="1512"/>
      <c r="O5" s="1555"/>
      <c r="P5" s="1547"/>
    </row>
    <row r="6" spans="1:17" s="78" customFormat="1" ht="20.100000000000001" customHeight="1">
      <c r="A6" s="77"/>
      <c r="B6" s="1606"/>
      <c r="C6" s="1607"/>
      <c r="D6" s="1610"/>
      <c r="E6" s="145"/>
      <c r="F6" s="1329" t="s">
        <v>1055</v>
      </c>
      <c r="G6" s="146"/>
      <c r="H6" s="147" t="s">
        <v>2</v>
      </c>
      <c r="I6" s="148"/>
      <c r="J6" s="147" t="s">
        <v>2</v>
      </c>
      <c r="K6" s="148"/>
      <c r="L6" s="147" t="s">
        <v>2</v>
      </c>
      <c r="M6" s="148"/>
      <c r="N6" s="147" t="s">
        <v>2</v>
      </c>
      <c r="O6" s="145"/>
      <c r="P6" s="1252" t="s">
        <v>1055</v>
      </c>
      <c r="Q6" s="77"/>
    </row>
    <row r="7" spans="1:17" s="78" customFormat="1" ht="20.100000000000001" customHeight="1">
      <c r="A7" s="77"/>
      <c r="B7" s="1615" t="s">
        <v>1045</v>
      </c>
      <c r="C7" s="1616"/>
      <c r="D7" s="1131">
        <v>37936</v>
      </c>
      <c r="E7" s="1088">
        <v>21385</v>
      </c>
      <c r="F7" s="1089">
        <f>E7/$D7*100</f>
        <v>56.371256853648255</v>
      </c>
      <c r="G7" s="1090">
        <v>15848</v>
      </c>
      <c r="H7" s="1089">
        <f>G7/$E7*100</f>
        <v>74.108019639934525</v>
      </c>
      <c r="I7" s="1091">
        <v>3757</v>
      </c>
      <c r="J7" s="1089">
        <f>I7/$E7*100</f>
        <v>17.56838905775076</v>
      </c>
      <c r="K7" s="1091">
        <v>1257</v>
      </c>
      <c r="L7" s="1089">
        <f>K7/$E7*100</f>
        <v>5.877951835398644</v>
      </c>
      <c r="M7" s="1091">
        <v>523</v>
      </c>
      <c r="N7" s="1089">
        <f>M7/$E7*100</f>
        <v>2.4456394669160626</v>
      </c>
      <c r="O7" s="1088">
        <v>16551</v>
      </c>
      <c r="P7" s="1092">
        <f>O7/$D7*100</f>
        <v>43.628743146351752</v>
      </c>
      <c r="Q7" s="77"/>
    </row>
    <row r="8" spans="1:17" s="78" customFormat="1" ht="25.5" customHeight="1">
      <c r="A8" s="77"/>
      <c r="B8" s="1617" t="s">
        <v>1135</v>
      </c>
      <c r="C8" s="1616"/>
      <c r="D8" s="1131">
        <v>10552</v>
      </c>
      <c r="E8" s="1088">
        <v>6778</v>
      </c>
      <c r="F8" s="1093">
        <f t="shared" ref="F8:F12" si="0">E8/$D8*100</f>
        <v>64.234268385140254</v>
      </c>
      <c r="G8" s="1090">
        <v>5233</v>
      </c>
      <c r="H8" s="1093">
        <f t="shared" ref="H8:H12" si="1">G8/$E8*100</f>
        <v>77.205665388020066</v>
      </c>
      <c r="I8" s="1094">
        <v>953</v>
      </c>
      <c r="J8" s="1093">
        <f t="shared" ref="J8:J12" si="2">I8/$E8*100</f>
        <v>14.06019474771319</v>
      </c>
      <c r="K8" s="1094">
        <v>382</v>
      </c>
      <c r="L8" s="1093">
        <f t="shared" ref="L8:L12" si="3">K8/$E8*100</f>
        <v>5.6358807907937445</v>
      </c>
      <c r="M8" s="1094">
        <v>210</v>
      </c>
      <c r="N8" s="1093">
        <f t="shared" ref="N8:N12" si="4">M8/$E8*100</f>
        <v>3.0982590734730011</v>
      </c>
      <c r="O8" s="1088">
        <v>3774</v>
      </c>
      <c r="P8" s="1093">
        <f t="shared" ref="P8:P12" si="5">O8/$D8*100</f>
        <v>35.765731614859739</v>
      </c>
      <c r="Q8" s="77"/>
    </row>
    <row r="9" spans="1:17" s="78" customFormat="1" ht="20.100000000000001" customHeight="1">
      <c r="A9" s="77"/>
      <c r="B9" s="1618" t="s">
        <v>1042</v>
      </c>
      <c r="C9" s="1330" t="s">
        <v>7</v>
      </c>
      <c r="D9" s="1331">
        <v>3070</v>
      </c>
      <c r="E9" s="1095">
        <v>1953</v>
      </c>
      <c r="F9" s="1096">
        <f t="shared" si="0"/>
        <v>63.615635179153095</v>
      </c>
      <c r="G9" s="1097">
        <v>1454</v>
      </c>
      <c r="H9" s="1096">
        <f t="shared" si="1"/>
        <v>74.449564772145422</v>
      </c>
      <c r="I9" s="1098">
        <v>305</v>
      </c>
      <c r="J9" s="1096">
        <f t="shared" si="2"/>
        <v>15.616999487967229</v>
      </c>
      <c r="K9" s="1098">
        <v>126</v>
      </c>
      <c r="L9" s="1096">
        <f t="shared" si="3"/>
        <v>6.4516129032258061</v>
      </c>
      <c r="M9" s="1098">
        <v>68</v>
      </c>
      <c r="N9" s="1096">
        <f t="shared" si="4"/>
        <v>3.4818228366615465</v>
      </c>
      <c r="O9" s="1095">
        <v>1117</v>
      </c>
      <c r="P9" s="1096">
        <f t="shared" si="5"/>
        <v>36.384364820846905</v>
      </c>
    </row>
    <row r="10" spans="1:17" s="78" customFormat="1" ht="20.100000000000001" customHeight="1">
      <c r="A10" s="77"/>
      <c r="B10" s="1619"/>
      <c r="C10" s="1332" t="s">
        <v>8</v>
      </c>
      <c r="D10" s="1333">
        <v>2627</v>
      </c>
      <c r="E10" s="1099">
        <v>1739</v>
      </c>
      <c r="F10" s="1100">
        <f t="shared" si="0"/>
        <v>66.197183098591552</v>
      </c>
      <c r="G10" s="1101">
        <v>1310</v>
      </c>
      <c r="H10" s="1100">
        <f t="shared" si="1"/>
        <v>75.33064979873491</v>
      </c>
      <c r="I10" s="1102">
        <v>265</v>
      </c>
      <c r="J10" s="1100">
        <f t="shared" si="2"/>
        <v>15.238642898217366</v>
      </c>
      <c r="K10" s="1102">
        <v>102</v>
      </c>
      <c r="L10" s="1100">
        <f t="shared" si="3"/>
        <v>5.8654399079930997</v>
      </c>
      <c r="M10" s="1102">
        <v>62</v>
      </c>
      <c r="N10" s="1100">
        <f t="shared" si="4"/>
        <v>3.565267395054629</v>
      </c>
      <c r="O10" s="1099">
        <v>888</v>
      </c>
      <c r="P10" s="1100">
        <f t="shared" si="5"/>
        <v>33.802816901408448</v>
      </c>
    </row>
    <row r="11" spans="1:17" s="78" customFormat="1" ht="20.100000000000001" customHeight="1">
      <c r="A11" s="77"/>
      <c r="B11" s="1619"/>
      <c r="C11" s="1332" t="s">
        <v>9</v>
      </c>
      <c r="D11" s="1333">
        <v>2389</v>
      </c>
      <c r="E11" s="1099">
        <v>1591</v>
      </c>
      <c r="F11" s="1100">
        <f t="shared" si="0"/>
        <v>66.596902469652576</v>
      </c>
      <c r="G11" s="1101">
        <v>1250</v>
      </c>
      <c r="H11" s="1100">
        <f t="shared" si="1"/>
        <v>78.566939032055316</v>
      </c>
      <c r="I11" s="1102">
        <v>216</v>
      </c>
      <c r="J11" s="1100">
        <f t="shared" si="2"/>
        <v>13.576367064739159</v>
      </c>
      <c r="K11" s="1102">
        <v>88</v>
      </c>
      <c r="L11" s="1100">
        <f t="shared" si="3"/>
        <v>5.5311125078566938</v>
      </c>
      <c r="M11" s="1102">
        <v>37</v>
      </c>
      <c r="N11" s="1100">
        <f t="shared" si="4"/>
        <v>2.3255813953488373</v>
      </c>
      <c r="O11" s="1099">
        <v>798</v>
      </c>
      <c r="P11" s="1100">
        <f t="shared" si="5"/>
        <v>33.403097530347424</v>
      </c>
    </row>
    <row r="12" spans="1:17" s="78" customFormat="1" ht="20.100000000000001" customHeight="1">
      <c r="A12" s="77"/>
      <c r="B12" s="1620"/>
      <c r="C12" s="1334" t="s">
        <v>10</v>
      </c>
      <c r="D12" s="1335">
        <v>2466</v>
      </c>
      <c r="E12" s="1103">
        <v>1495</v>
      </c>
      <c r="F12" s="1104">
        <f t="shared" si="0"/>
        <v>60.624493106244934</v>
      </c>
      <c r="G12" s="1105">
        <v>1219</v>
      </c>
      <c r="H12" s="1104">
        <f t="shared" si="1"/>
        <v>81.538461538461533</v>
      </c>
      <c r="I12" s="1106">
        <v>167</v>
      </c>
      <c r="J12" s="1104">
        <f t="shared" si="2"/>
        <v>11.17056856187291</v>
      </c>
      <c r="K12" s="1106">
        <v>66</v>
      </c>
      <c r="L12" s="1104">
        <f t="shared" si="3"/>
        <v>4.4147157190635449</v>
      </c>
      <c r="M12" s="1106">
        <v>43</v>
      </c>
      <c r="N12" s="1104">
        <f t="shared" si="4"/>
        <v>2.8762541806020065</v>
      </c>
      <c r="O12" s="1103">
        <v>971</v>
      </c>
      <c r="P12" s="1104">
        <f t="shared" si="5"/>
        <v>39.375506893755066</v>
      </c>
    </row>
    <row r="13" spans="1:17" s="78" customFormat="1" ht="17.25" customHeight="1">
      <c r="A13" s="77"/>
      <c r="B13" s="63" t="s">
        <v>1049</v>
      </c>
      <c r="C13" s="63"/>
      <c r="D13" s="63"/>
    </row>
    <row r="14" spans="1:17">
      <c r="B14" s="1326" t="s">
        <v>1051</v>
      </c>
    </row>
    <row r="15" spans="1:17" s="78" customFormat="1" ht="15" customHeight="1">
      <c r="A15" s="77"/>
      <c r="B15" s="63" t="s">
        <v>1056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</row>
    <row r="16" spans="1:17" ht="15" customHeight="1">
      <c r="B16" s="150" t="s">
        <v>1057</v>
      </c>
      <c r="C16" s="150"/>
      <c r="D16" s="150"/>
      <c r="E16" s="150"/>
      <c r="F16" s="150"/>
      <c r="G16" s="150"/>
      <c r="H16" s="150"/>
      <c r="I16" s="150"/>
    </row>
    <row r="17" spans="2:2" ht="15" customHeight="1">
      <c r="B17" s="63"/>
    </row>
    <row r="18" spans="2:2">
      <c r="B18" s="63"/>
    </row>
  </sheetData>
  <mergeCells count="12">
    <mergeCell ref="B7:C7"/>
    <mergeCell ref="B8:C8"/>
    <mergeCell ref="B9:B12"/>
    <mergeCell ref="B4:C6"/>
    <mergeCell ref="D4:D6"/>
    <mergeCell ref="E4:F5"/>
    <mergeCell ref="G4:N4"/>
    <mergeCell ref="O4:P5"/>
    <mergeCell ref="G5:H5"/>
    <mergeCell ref="I5:J5"/>
    <mergeCell ref="K5:L5"/>
    <mergeCell ref="M5:N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Q20"/>
  <sheetViews>
    <sheetView showZeros="0" zoomScaleNormal="100" zoomScaleSheetLayoutView="100" workbookViewId="0">
      <selection activeCell="F10" sqref="F10"/>
    </sheetView>
  </sheetViews>
  <sheetFormatPr defaultColWidth="9" defaultRowHeight="13.5"/>
  <cols>
    <col min="1" max="1" width="1.25" style="14" customWidth="1"/>
    <col min="2" max="2" width="3.625" style="14" customWidth="1"/>
    <col min="3" max="3" width="12.625" style="14" customWidth="1"/>
    <col min="4" max="4" width="9.125" style="14" customWidth="1"/>
    <col min="5" max="5" width="8.125" style="14" customWidth="1"/>
    <col min="6" max="6" width="9.125" style="14" customWidth="1"/>
    <col min="7" max="9" width="8.125" style="14" customWidth="1"/>
    <col min="10" max="10" width="9.125" style="14" customWidth="1"/>
    <col min="11" max="13" width="8.125" style="14" customWidth="1"/>
    <col min="14" max="14" width="9.125" style="14" customWidth="1"/>
    <col min="15" max="15" width="8.125" style="14" customWidth="1"/>
    <col min="16" max="16" width="9" style="12"/>
    <col min="17" max="16384" width="9" style="14"/>
  </cols>
  <sheetData>
    <row r="1" spans="1:17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7" ht="20.100000000000001" customHeight="1">
      <c r="A2" s="12"/>
      <c r="B2" s="16" t="s">
        <v>916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7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0" t="s">
        <v>917</v>
      </c>
      <c r="P3" s="18"/>
    </row>
    <row r="4" spans="1:17" s="21" customFormat="1" ht="20.100000000000001" customHeight="1">
      <c r="A4" s="18"/>
      <c r="B4" s="1441"/>
      <c r="C4" s="1447"/>
      <c r="D4" s="1444" t="s">
        <v>918</v>
      </c>
      <c r="E4" s="1479"/>
      <c r="F4" s="1628" t="s">
        <v>919</v>
      </c>
      <c r="G4" s="1629"/>
      <c r="H4" s="1629"/>
      <c r="I4" s="1629"/>
      <c r="J4" s="1629"/>
      <c r="K4" s="1629"/>
      <c r="L4" s="1629"/>
      <c r="M4" s="1630"/>
      <c r="N4" s="1429" t="s">
        <v>629</v>
      </c>
      <c r="O4" s="1429"/>
      <c r="P4" s="18"/>
    </row>
    <row r="5" spans="1:17" s="21" customFormat="1" ht="20.100000000000001" customHeight="1">
      <c r="A5" s="18"/>
      <c r="B5" s="1442"/>
      <c r="C5" s="1448"/>
      <c r="D5" s="1445"/>
      <c r="E5" s="1472"/>
      <c r="F5" s="1621" t="s">
        <v>920</v>
      </c>
      <c r="G5" s="1622"/>
      <c r="H5" s="1622"/>
      <c r="I5" s="1622"/>
      <c r="J5" s="1565" t="s">
        <v>229</v>
      </c>
      <c r="K5" s="1622"/>
      <c r="L5" s="1622"/>
      <c r="M5" s="1623"/>
      <c r="N5" s="1430"/>
      <c r="O5" s="1430"/>
      <c r="P5" s="18"/>
    </row>
    <row r="6" spans="1:17" s="21" customFormat="1" ht="20.100000000000001" customHeight="1">
      <c r="A6" s="18"/>
      <c r="B6" s="1442"/>
      <c r="C6" s="1448"/>
      <c r="D6" s="1445"/>
      <c r="E6" s="1472"/>
      <c r="F6" s="1445"/>
      <c r="G6" s="143"/>
      <c r="H6" s="1624" t="s">
        <v>921</v>
      </c>
      <c r="I6" s="1624" t="s">
        <v>922</v>
      </c>
      <c r="J6" s="401"/>
      <c r="K6" s="401"/>
      <c r="L6" s="1565" t="s">
        <v>228</v>
      </c>
      <c r="M6" s="1626" t="s">
        <v>922</v>
      </c>
      <c r="N6" s="1430"/>
      <c r="O6" s="1430"/>
      <c r="P6" s="18"/>
    </row>
    <row r="7" spans="1:17" s="21" customFormat="1" ht="20.100000000000001" customHeight="1">
      <c r="A7" s="18"/>
      <c r="B7" s="1449"/>
      <c r="C7" s="1450"/>
      <c r="D7" s="412"/>
      <c r="E7" s="130" t="s">
        <v>923</v>
      </c>
      <c r="F7" s="1478"/>
      <c r="G7" s="144" t="s">
        <v>2</v>
      </c>
      <c r="H7" s="1488"/>
      <c r="I7" s="1488"/>
      <c r="J7" s="402"/>
      <c r="K7" s="144" t="s">
        <v>923</v>
      </c>
      <c r="L7" s="1625"/>
      <c r="M7" s="1627"/>
      <c r="N7" s="402"/>
      <c r="O7" s="131" t="s">
        <v>923</v>
      </c>
      <c r="P7" s="18"/>
    </row>
    <row r="8" spans="1:17" s="21" customFormat="1" ht="20.100000000000001" customHeight="1">
      <c r="A8" s="18"/>
      <c r="B8" s="1631" t="s">
        <v>328</v>
      </c>
      <c r="C8" s="1632"/>
      <c r="D8" s="419">
        <v>90464</v>
      </c>
      <c r="E8" s="420">
        <v>100</v>
      </c>
      <c r="F8" s="421">
        <v>52401</v>
      </c>
      <c r="G8" s="422">
        <v>57.924699327909444</v>
      </c>
      <c r="H8" s="423">
        <v>26533</v>
      </c>
      <c r="I8" s="423">
        <v>25868</v>
      </c>
      <c r="J8" s="424">
        <v>7440</v>
      </c>
      <c r="K8" s="422">
        <v>8.2242660063671735</v>
      </c>
      <c r="L8" s="425">
        <v>3092</v>
      </c>
      <c r="M8" s="426">
        <v>4348</v>
      </c>
      <c r="N8" s="424">
        <v>30623</v>
      </c>
      <c r="O8" s="427">
        <v>33.851034665723382</v>
      </c>
      <c r="P8" s="18"/>
      <c r="Q8" s="559"/>
    </row>
    <row r="9" spans="1:17" s="21" customFormat="1" ht="20.100000000000001" customHeight="1">
      <c r="A9" s="18"/>
      <c r="B9" s="1451" t="s">
        <v>25</v>
      </c>
      <c r="C9" s="1452"/>
      <c r="D9" s="428">
        <v>16869</v>
      </c>
      <c r="E9" s="429">
        <v>100</v>
      </c>
      <c r="F9" s="430">
        <v>9583</v>
      </c>
      <c r="G9" s="431">
        <v>56.80834667140909</v>
      </c>
      <c r="H9" s="432">
        <v>2144</v>
      </c>
      <c r="I9" s="432">
        <v>7439</v>
      </c>
      <c r="J9" s="433">
        <v>1073</v>
      </c>
      <c r="K9" s="431">
        <v>6.3607801292311335</v>
      </c>
      <c r="L9" s="432" t="s">
        <v>924</v>
      </c>
      <c r="M9" s="434" t="s">
        <v>1111</v>
      </c>
      <c r="N9" s="433">
        <v>6213</v>
      </c>
      <c r="O9" s="435">
        <v>36.830873199359772</v>
      </c>
      <c r="P9" s="18"/>
      <c r="Q9" s="559"/>
    </row>
    <row r="10" spans="1:17" s="21" customFormat="1" ht="20.100000000000001" customHeight="1">
      <c r="A10" s="18"/>
      <c r="B10" s="1453" t="s">
        <v>24</v>
      </c>
      <c r="C10" s="407" t="s">
        <v>227</v>
      </c>
      <c r="D10" s="436">
        <v>7123</v>
      </c>
      <c r="E10" s="437">
        <v>100</v>
      </c>
      <c r="F10" s="438">
        <v>4166</v>
      </c>
      <c r="G10" s="439">
        <v>58.48659272778324</v>
      </c>
      <c r="H10" s="440">
        <v>1349</v>
      </c>
      <c r="I10" s="440">
        <v>2817</v>
      </c>
      <c r="J10" s="441">
        <v>408</v>
      </c>
      <c r="K10" s="439">
        <v>5.7279236276849641</v>
      </c>
      <c r="L10" s="440" t="s">
        <v>924</v>
      </c>
      <c r="M10" s="442" t="s">
        <v>1111</v>
      </c>
      <c r="N10" s="441">
        <v>2549</v>
      </c>
      <c r="O10" s="443">
        <v>35.785483644531794</v>
      </c>
      <c r="P10" s="18"/>
      <c r="Q10" s="559"/>
    </row>
    <row r="11" spans="1:17" s="21" customFormat="1" ht="20.100000000000001" customHeight="1">
      <c r="A11" s="18"/>
      <c r="B11" s="1497"/>
      <c r="C11" s="414" t="s">
        <v>223</v>
      </c>
      <c r="D11" s="444">
        <v>9746</v>
      </c>
      <c r="E11" s="445">
        <v>100</v>
      </c>
      <c r="F11" s="446">
        <v>5417</v>
      </c>
      <c r="G11" s="447">
        <v>55.581777139339216</v>
      </c>
      <c r="H11" s="448">
        <v>795</v>
      </c>
      <c r="I11" s="448">
        <v>4622</v>
      </c>
      <c r="J11" s="449">
        <v>665</v>
      </c>
      <c r="K11" s="447">
        <v>6.8233121280525344</v>
      </c>
      <c r="L11" s="448" t="s">
        <v>924</v>
      </c>
      <c r="M11" s="450" t="s">
        <v>1111</v>
      </c>
      <c r="N11" s="449">
        <v>3664</v>
      </c>
      <c r="O11" s="451">
        <v>37.594910732608248</v>
      </c>
      <c r="P11" s="18"/>
      <c r="Q11" s="559"/>
    </row>
    <row r="12" spans="1:17" s="21" customFormat="1" ht="20.100000000000001" customHeight="1">
      <c r="A12" s="18"/>
      <c r="B12" s="1470" t="s">
        <v>226</v>
      </c>
      <c r="C12" s="417" t="s">
        <v>7</v>
      </c>
      <c r="D12" s="452">
        <v>5014</v>
      </c>
      <c r="E12" s="453">
        <v>100</v>
      </c>
      <c r="F12" s="454">
        <v>2902</v>
      </c>
      <c r="G12" s="455">
        <v>57.877941763063426</v>
      </c>
      <c r="H12" s="456">
        <v>1264</v>
      </c>
      <c r="I12" s="456">
        <v>1638</v>
      </c>
      <c r="J12" s="457">
        <v>205</v>
      </c>
      <c r="K12" s="455">
        <v>4.0885520542481055</v>
      </c>
      <c r="L12" s="456" t="s">
        <v>924</v>
      </c>
      <c r="M12" s="458" t="s">
        <v>1111</v>
      </c>
      <c r="N12" s="457">
        <v>1907</v>
      </c>
      <c r="O12" s="459">
        <v>38.03350618268847</v>
      </c>
      <c r="P12" s="18"/>
      <c r="Q12" s="559"/>
    </row>
    <row r="13" spans="1:17" s="21" customFormat="1" ht="20.100000000000001" customHeight="1">
      <c r="A13" s="18"/>
      <c r="B13" s="1470"/>
      <c r="C13" s="417" t="s">
        <v>8</v>
      </c>
      <c r="D13" s="452">
        <v>4117</v>
      </c>
      <c r="E13" s="453">
        <v>100</v>
      </c>
      <c r="F13" s="454">
        <v>2394</v>
      </c>
      <c r="G13" s="455">
        <v>58.149137721641978</v>
      </c>
      <c r="H13" s="456">
        <v>587</v>
      </c>
      <c r="I13" s="456">
        <v>1807</v>
      </c>
      <c r="J13" s="457">
        <v>246</v>
      </c>
      <c r="K13" s="455">
        <v>5.9752246781637108</v>
      </c>
      <c r="L13" s="456">
        <v>0</v>
      </c>
      <c r="M13" s="458">
        <v>246</v>
      </c>
      <c r="N13" s="457">
        <v>1477</v>
      </c>
      <c r="O13" s="459">
        <v>35.875637600194317</v>
      </c>
      <c r="P13" s="18"/>
      <c r="Q13" s="559"/>
    </row>
    <row r="14" spans="1:17" s="21" customFormat="1" ht="20.100000000000001" customHeight="1">
      <c r="A14" s="18"/>
      <c r="B14" s="1470"/>
      <c r="C14" s="417" t="s">
        <v>9</v>
      </c>
      <c r="D14" s="452">
        <v>3571</v>
      </c>
      <c r="E14" s="453">
        <v>100</v>
      </c>
      <c r="F14" s="454">
        <v>2049</v>
      </c>
      <c r="G14" s="455">
        <v>57.378885466255944</v>
      </c>
      <c r="H14" s="456">
        <v>226</v>
      </c>
      <c r="I14" s="456">
        <v>1823</v>
      </c>
      <c r="J14" s="457">
        <v>313</v>
      </c>
      <c r="K14" s="455">
        <v>8.7650518062167464</v>
      </c>
      <c r="L14" s="456">
        <v>0</v>
      </c>
      <c r="M14" s="458">
        <v>313</v>
      </c>
      <c r="N14" s="457">
        <v>1209</v>
      </c>
      <c r="O14" s="459">
        <v>33.856062727527302</v>
      </c>
      <c r="P14" s="18"/>
      <c r="Q14" s="559"/>
    </row>
    <row r="15" spans="1:17" s="21" customFormat="1" ht="20.100000000000001" customHeight="1">
      <c r="A15" s="18"/>
      <c r="B15" s="1471"/>
      <c r="C15" s="86" t="s">
        <v>10</v>
      </c>
      <c r="D15" s="460">
        <v>4167</v>
      </c>
      <c r="E15" s="461">
        <v>100</v>
      </c>
      <c r="F15" s="462">
        <v>2238</v>
      </c>
      <c r="G15" s="463">
        <v>53.707703383729296</v>
      </c>
      <c r="H15" s="464">
        <v>67</v>
      </c>
      <c r="I15" s="464">
        <v>2171</v>
      </c>
      <c r="J15" s="465">
        <v>309</v>
      </c>
      <c r="K15" s="463">
        <v>7.4154067674586033</v>
      </c>
      <c r="L15" s="464">
        <v>0</v>
      </c>
      <c r="M15" s="466">
        <v>309</v>
      </c>
      <c r="N15" s="465">
        <v>1620</v>
      </c>
      <c r="O15" s="467">
        <v>38.876889848812098</v>
      </c>
      <c r="P15" s="18"/>
      <c r="Q15" s="559"/>
    </row>
    <row r="16" spans="1:17" s="21" customFormat="1" ht="15" customHeight="1">
      <c r="A16" s="18"/>
      <c r="B16" s="35" t="s">
        <v>273</v>
      </c>
      <c r="C16" s="35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18"/>
    </row>
    <row r="17" spans="1:16" s="21" customFormat="1" ht="15" customHeight="1">
      <c r="A17" s="18"/>
      <c r="B17" s="35" t="s">
        <v>842</v>
      </c>
      <c r="C17" s="35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18"/>
    </row>
    <row r="18" spans="1:16" s="21" customFormat="1" ht="15" customHeight="1">
      <c r="A18" s="18"/>
      <c r="B18" s="55" t="s">
        <v>843</v>
      </c>
      <c r="C18" s="35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18"/>
    </row>
    <row r="19" spans="1:16" s="21" customFormat="1" ht="16.5">
      <c r="B19" s="55"/>
      <c r="C19" s="35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18"/>
    </row>
    <row r="20" spans="1:16" ht="16.5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</sheetData>
  <mergeCells count="15">
    <mergeCell ref="B12:B15"/>
    <mergeCell ref="B4:C7"/>
    <mergeCell ref="N4:O6"/>
    <mergeCell ref="F5:I5"/>
    <mergeCell ref="J5:M5"/>
    <mergeCell ref="F6:F7"/>
    <mergeCell ref="H6:H7"/>
    <mergeCell ref="I6:I7"/>
    <mergeCell ref="L6:L7"/>
    <mergeCell ref="M6:M7"/>
    <mergeCell ref="D4:E6"/>
    <mergeCell ref="F4:M4"/>
    <mergeCell ref="B8:C8"/>
    <mergeCell ref="B9:C9"/>
    <mergeCell ref="B10:B11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S20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49" customWidth="1"/>
    <col min="2" max="2" width="8.625" style="149" customWidth="1"/>
    <col min="3" max="5" width="10.625" style="149" customWidth="1"/>
    <col min="6" max="6" width="8.75" style="149" customWidth="1"/>
    <col min="7" max="8" width="10.625" style="149" customWidth="1"/>
    <col min="9" max="9" width="8.75" style="149" customWidth="1"/>
    <col min="10" max="11" width="10.625" style="149" customWidth="1"/>
    <col min="12" max="12" width="8.75" style="149" customWidth="1"/>
    <col min="13" max="14" width="10.625" style="149" customWidth="1"/>
    <col min="15" max="15" width="8.75" style="149" customWidth="1"/>
    <col min="16" max="17" width="10.625" style="149" customWidth="1"/>
    <col min="18" max="18" width="8.75" style="149" customWidth="1"/>
    <col min="19" max="16384" width="9" style="149"/>
  </cols>
  <sheetData>
    <row r="1" spans="1:19" ht="14.1" customHeight="1">
      <c r="A1" s="161"/>
      <c r="B1" s="1259" t="s">
        <v>0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</row>
    <row r="2" spans="1:19" ht="20.100000000000001" customHeight="1">
      <c r="A2" s="161"/>
      <c r="B2" s="162" t="s">
        <v>300</v>
      </c>
      <c r="C2" s="162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</row>
    <row r="3" spans="1:19" s="78" customFormat="1" ht="20.100000000000001" customHeight="1">
      <c r="A3" s="77"/>
      <c r="B3" s="1336"/>
      <c r="C3" s="1336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91" t="s">
        <v>1136</v>
      </c>
    </row>
    <row r="4" spans="1:19" s="78" customFormat="1" ht="9.9499999999999993" customHeight="1">
      <c r="A4" s="77"/>
      <c r="B4" s="1512"/>
      <c r="C4" s="1638"/>
      <c r="D4" s="1523" t="s">
        <v>28</v>
      </c>
      <c r="E4" s="1574"/>
      <c r="F4" s="1574"/>
      <c r="G4" s="1528"/>
      <c r="H4" s="1528"/>
      <c r="I4" s="1528"/>
      <c r="J4" s="1528"/>
      <c r="K4" s="1528"/>
      <c r="L4" s="1528"/>
      <c r="M4" s="1528"/>
      <c r="N4" s="1528"/>
      <c r="O4" s="1528"/>
      <c r="P4" s="1528"/>
      <c r="Q4" s="1528"/>
      <c r="R4" s="1528"/>
      <c r="S4" s="149"/>
    </row>
    <row r="5" spans="1:19" s="78" customFormat="1" ht="9.9499999999999993" customHeight="1">
      <c r="A5" s="77"/>
      <c r="B5" s="1547"/>
      <c r="C5" s="1605"/>
      <c r="D5" s="1524"/>
      <c r="E5" s="1575"/>
      <c r="F5" s="1575"/>
      <c r="G5" s="1523" t="s">
        <v>301</v>
      </c>
      <c r="H5" s="1574"/>
      <c r="I5" s="1574"/>
      <c r="J5" s="92"/>
      <c r="K5" s="92"/>
      <c r="L5" s="92"/>
      <c r="M5" s="92"/>
      <c r="N5" s="92"/>
      <c r="O5" s="1337"/>
      <c r="P5" s="1523" t="s">
        <v>302</v>
      </c>
      <c r="Q5" s="1574"/>
      <c r="R5" s="1574"/>
      <c r="S5" s="149"/>
    </row>
    <row r="6" spans="1:19" s="78" customFormat="1" ht="20.100000000000001" customHeight="1">
      <c r="A6" s="77"/>
      <c r="B6" s="1547"/>
      <c r="C6" s="1605"/>
      <c r="D6" s="1639"/>
      <c r="E6" s="1640"/>
      <c r="F6" s="1640"/>
      <c r="G6" s="1639"/>
      <c r="H6" s="1640"/>
      <c r="I6" s="1640"/>
      <c r="J6" s="1641" t="s">
        <v>303</v>
      </c>
      <c r="K6" s="1642"/>
      <c r="L6" s="1642"/>
      <c r="M6" s="1641" t="s">
        <v>304</v>
      </c>
      <c r="N6" s="1642"/>
      <c r="O6" s="1643"/>
      <c r="P6" s="1639"/>
      <c r="Q6" s="1640"/>
      <c r="R6" s="1640"/>
      <c r="S6" s="149"/>
    </row>
    <row r="7" spans="1:19" s="78" customFormat="1" ht="9.9499999999999993" customHeight="1">
      <c r="A7" s="77"/>
      <c r="B7" s="1547"/>
      <c r="C7" s="1605"/>
      <c r="D7" s="1644" t="s">
        <v>305</v>
      </c>
      <c r="E7" s="1636" t="s">
        <v>306</v>
      </c>
      <c r="F7" s="1243"/>
      <c r="G7" s="1646" t="s">
        <v>79</v>
      </c>
      <c r="H7" s="1562" t="s">
        <v>78</v>
      </c>
      <c r="I7" s="1338"/>
      <c r="J7" s="1552" t="s">
        <v>79</v>
      </c>
      <c r="K7" s="1636" t="s">
        <v>78</v>
      </c>
      <c r="L7" s="1338"/>
      <c r="M7" s="1562" t="s">
        <v>79</v>
      </c>
      <c r="N7" s="1562" t="s">
        <v>78</v>
      </c>
      <c r="O7" s="1339"/>
      <c r="P7" s="1644" t="s">
        <v>79</v>
      </c>
      <c r="Q7" s="1636" t="s">
        <v>78</v>
      </c>
      <c r="R7" s="1243"/>
      <c r="S7" s="149"/>
    </row>
    <row r="8" spans="1:19" s="78" customFormat="1" ht="30" customHeight="1">
      <c r="A8" s="77"/>
      <c r="B8" s="1606"/>
      <c r="C8" s="1607"/>
      <c r="D8" s="1645"/>
      <c r="E8" s="1637"/>
      <c r="F8" s="100" t="s">
        <v>738</v>
      </c>
      <c r="G8" s="1611"/>
      <c r="H8" s="1563"/>
      <c r="I8" s="100" t="s">
        <v>738</v>
      </c>
      <c r="J8" s="1549"/>
      <c r="K8" s="1637"/>
      <c r="L8" s="99" t="s">
        <v>738</v>
      </c>
      <c r="M8" s="1563"/>
      <c r="N8" s="1563"/>
      <c r="O8" s="100" t="s">
        <v>738</v>
      </c>
      <c r="P8" s="1645"/>
      <c r="Q8" s="1637"/>
      <c r="R8" s="100" t="s">
        <v>738</v>
      </c>
      <c r="S8" s="149"/>
    </row>
    <row r="9" spans="1:19" s="78" customFormat="1" ht="20.100000000000001" customHeight="1">
      <c r="A9" s="77"/>
      <c r="B9" s="1633" t="s">
        <v>328</v>
      </c>
      <c r="C9" s="298" t="s">
        <v>196</v>
      </c>
      <c r="D9" s="1340">
        <v>146939.25188999998</v>
      </c>
      <c r="E9" s="1340">
        <v>111481.89753799996</v>
      </c>
      <c r="F9" s="1341">
        <v>75.869378742622345</v>
      </c>
      <c r="G9" s="1342">
        <v>112423.49395</v>
      </c>
      <c r="H9" s="1343">
        <v>86396.131888999967</v>
      </c>
      <c r="I9" s="1341">
        <v>76.848823011517837</v>
      </c>
      <c r="J9" s="1344">
        <v>52408.089670000008</v>
      </c>
      <c r="K9" s="1344">
        <v>42977.669009999961</v>
      </c>
      <c r="L9" s="1345">
        <v>82.005792007720686</v>
      </c>
      <c r="M9" s="1346">
        <v>60015.404279999995</v>
      </c>
      <c r="N9" s="1344">
        <v>43418.462879000006</v>
      </c>
      <c r="O9" s="1345">
        <v>72.345530951407937</v>
      </c>
      <c r="P9" s="1347">
        <v>34515.757939999981</v>
      </c>
      <c r="Q9" s="1344">
        <v>25085.765649000001</v>
      </c>
      <c r="R9" s="1348">
        <v>72.679167853151355</v>
      </c>
      <c r="S9" s="149"/>
    </row>
    <row r="10" spans="1:19" s="78" customFormat="1" ht="20.100000000000001" customHeight="1">
      <c r="A10" s="77"/>
      <c r="B10" s="1634"/>
      <c r="C10" s="298" t="s">
        <v>324</v>
      </c>
      <c r="D10" s="1344">
        <v>160992.88047999993</v>
      </c>
      <c r="E10" s="1344">
        <v>122068.35028999997</v>
      </c>
      <c r="F10" s="1345">
        <v>75.822204016757411</v>
      </c>
      <c r="G10" s="1349">
        <v>124200.02544999997</v>
      </c>
      <c r="H10" s="1344">
        <v>95364.327519999992</v>
      </c>
      <c r="I10" s="1350">
        <v>76.782856665670678</v>
      </c>
      <c r="J10" s="1344">
        <v>57324.059649999981</v>
      </c>
      <c r="K10" s="1344">
        <v>46856.353190000002</v>
      </c>
      <c r="L10" s="1345">
        <v>81.739418799170863</v>
      </c>
      <c r="M10" s="1346">
        <v>66875.965799999991</v>
      </c>
      <c r="N10" s="1344">
        <v>48507.974329999983</v>
      </c>
      <c r="O10" s="1345">
        <v>72.534241187736228</v>
      </c>
      <c r="P10" s="1347">
        <v>36792.855029999977</v>
      </c>
      <c r="Q10" s="1344">
        <v>26704.022769999985</v>
      </c>
      <c r="R10" s="1348">
        <v>72.579371044258977</v>
      </c>
      <c r="S10" s="149"/>
    </row>
    <row r="11" spans="1:19" s="78" customFormat="1" ht="20.100000000000001" customHeight="1">
      <c r="A11" s="77"/>
      <c r="B11" s="1635"/>
      <c r="C11" s="179" t="s">
        <v>376</v>
      </c>
      <c r="D11" s="1351">
        <v>163825.33344999998</v>
      </c>
      <c r="E11" s="1351">
        <v>124822.12426899998</v>
      </c>
      <c r="F11" s="1352">
        <v>76.192199118640033</v>
      </c>
      <c r="G11" s="1353">
        <v>126412.86364000001</v>
      </c>
      <c r="H11" s="1351">
        <v>97610.157945999992</v>
      </c>
      <c r="I11" s="1354">
        <v>77.215368068850424</v>
      </c>
      <c r="J11" s="1344">
        <v>60186.944190000009</v>
      </c>
      <c r="K11" s="1344">
        <v>49388.381389999995</v>
      </c>
      <c r="L11" s="1352">
        <v>82.058296952390904</v>
      </c>
      <c r="M11" s="1355">
        <v>66225.919450000001</v>
      </c>
      <c r="N11" s="1351">
        <v>48221.77655599999</v>
      </c>
      <c r="O11" s="1356">
        <v>72.814053706580879</v>
      </c>
      <c r="P11" s="1357">
        <v>37412.469809999973</v>
      </c>
      <c r="Q11" s="1351">
        <v>27211.966322999986</v>
      </c>
      <c r="R11" s="1358">
        <v>72.735017124494959</v>
      </c>
      <c r="S11" s="149"/>
    </row>
    <row r="12" spans="1:19" s="78" customFormat="1" ht="9.9499999999999993" customHeight="1">
      <c r="A12" s="77"/>
      <c r="B12" s="1248"/>
      <c r="C12" s="1248"/>
      <c r="D12" s="1359"/>
      <c r="E12" s="1359"/>
      <c r="F12" s="1360"/>
      <c r="G12" s="1359"/>
      <c r="H12" s="1359"/>
      <c r="I12" s="1360"/>
      <c r="J12" s="1359">
        <v>0</v>
      </c>
      <c r="K12" s="1359">
        <v>0</v>
      </c>
      <c r="L12" s="1360"/>
      <c r="M12" s="1359"/>
      <c r="N12" s="1359"/>
      <c r="O12" s="1360"/>
      <c r="P12" s="1359">
        <v>0</v>
      </c>
      <c r="Q12" s="1359"/>
      <c r="R12" s="1361"/>
      <c r="S12" s="149"/>
    </row>
    <row r="13" spans="1:19" s="78" customFormat="1" ht="20.100000000000001" customHeight="1">
      <c r="A13" s="77"/>
      <c r="B13" s="1633" t="s">
        <v>702</v>
      </c>
      <c r="C13" s="298" t="s">
        <v>196</v>
      </c>
      <c r="D13" s="1344">
        <v>63870.718080000006</v>
      </c>
      <c r="E13" s="1344">
        <v>49180.267588000002</v>
      </c>
      <c r="F13" s="1345">
        <v>76.999709830098084</v>
      </c>
      <c r="G13" s="1362">
        <v>48631.389410000003</v>
      </c>
      <c r="H13" s="1343">
        <v>38070.649365000005</v>
      </c>
      <c r="I13" s="1345">
        <v>78.284107912350933</v>
      </c>
      <c r="J13" s="1344">
        <v>26706.633460000001</v>
      </c>
      <c r="K13" s="1344">
        <v>21642.956770000001</v>
      </c>
      <c r="L13" s="1345">
        <v>81.039629358061376</v>
      </c>
      <c r="M13" s="1346">
        <v>21924.755950000002</v>
      </c>
      <c r="N13" s="1344">
        <v>16427.692595000004</v>
      </c>
      <c r="O13" s="1345">
        <v>74.92759614959364</v>
      </c>
      <c r="P13" s="1347">
        <v>15239.328670000001</v>
      </c>
      <c r="Q13" s="1344">
        <v>11109.618222999999</v>
      </c>
      <c r="R13" s="1348">
        <v>72.900968694705625</v>
      </c>
      <c r="S13" s="149"/>
    </row>
    <row r="14" spans="1:19" s="78" customFormat="1" ht="20.100000000000001" customHeight="1">
      <c r="A14" s="77"/>
      <c r="B14" s="1634"/>
      <c r="C14" s="298" t="s">
        <v>324</v>
      </c>
      <c r="D14" s="1344">
        <v>71960.682530000005</v>
      </c>
      <c r="E14" s="1344">
        <v>55398.801299000013</v>
      </c>
      <c r="F14" s="1345">
        <v>76.984819141903728</v>
      </c>
      <c r="G14" s="1349">
        <v>55120.837729999999</v>
      </c>
      <c r="H14" s="1344">
        <v>43180.149662000011</v>
      </c>
      <c r="I14" s="1350">
        <v>78.337252190379601</v>
      </c>
      <c r="J14" s="1344">
        <v>29878.118770000005</v>
      </c>
      <c r="K14" s="1344">
        <v>24161.761730000002</v>
      </c>
      <c r="L14" s="1345">
        <v>80.867747785581216</v>
      </c>
      <c r="M14" s="1346">
        <v>25242.718959999998</v>
      </c>
      <c r="N14" s="1344">
        <v>19018.387932000009</v>
      </c>
      <c r="O14" s="1345">
        <v>75.342073736735088</v>
      </c>
      <c r="P14" s="1347">
        <v>16839.844800000006</v>
      </c>
      <c r="Q14" s="1344">
        <v>12218.651637000001</v>
      </c>
      <c r="R14" s="1348">
        <v>72.557982464303933</v>
      </c>
      <c r="S14" s="149"/>
    </row>
    <row r="15" spans="1:19" s="78" customFormat="1" ht="20.100000000000001" customHeight="1">
      <c r="A15" s="77"/>
      <c r="B15" s="1635"/>
      <c r="C15" s="179" t="s">
        <v>376</v>
      </c>
      <c r="D15" s="1351">
        <v>75438.674939999997</v>
      </c>
      <c r="E15" s="1351">
        <v>58218.752236</v>
      </c>
      <c r="F15" s="1352">
        <v>77.173614571443849</v>
      </c>
      <c r="G15" s="1353">
        <v>57299.884109999999</v>
      </c>
      <c r="H15" s="1351">
        <v>45028.813410999996</v>
      </c>
      <c r="I15" s="1354">
        <v>78.584475536734203</v>
      </c>
      <c r="J15" s="1351">
        <v>31647.789519999995</v>
      </c>
      <c r="K15" s="1351">
        <v>25646.189089999993</v>
      </c>
      <c r="L15" s="1352">
        <v>81.036272924504701</v>
      </c>
      <c r="M15" s="1355">
        <v>25652.094590000004</v>
      </c>
      <c r="N15" s="1351">
        <v>19382.624320999999</v>
      </c>
      <c r="O15" s="1356">
        <v>75.559616595815754</v>
      </c>
      <c r="P15" s="1357">
        <v>18138.790829999994</v>
      </c>
      <c r="Q15" s="1351">
        <v>13189.938825000007</v>
      </c>
      <c r="R15" s="1358">
        <v>72.716748038049957</v>
      </c>
      <c r="S15" s="149"/>
    </row>
    <row r="16" spans="1:19" s="78" customFormat="1" ht="15" customHeight="1">
      <c r="A16" s="77"/>
      <c r="B16" s="63" t="s">
        <v>273</v>
      </c>
      <c r="C16" s="6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149"/>
    </row>
    <row r="17" spans="1:19" s="78" customFormat="1" ht="15" customHeight="1">
      <c r="A17" s="77"/>
      <c r="B17" s="63" t="s">
        <v>778</v>
      </c>
      <c r="C17" s="6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149"/>
    </row>
    <row r="18" spans="1:19" s="78" customFormat="1" ht="15" customHeight="1">
      <c r="A18" s="77"/>
      <c r="B18" s="63" t="s">
        <v>779</v>
      </c>
      <c r="C18" s="6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3"/>
      <c r="S18" s="149"/>
    </row>
    <row r="19" spans="1:19" s="78" customFormat="1" ht="15" customHeight="1">
      <c r="A19" s="77"/>
      <c r="B19" s="63"/>
      <c r="C19" s="63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</row>
    <row r="20" spans="1:19" s="78" customFormat="1" ht="16.5"/>
  </sheetData>
  <mergeCells count="19">
    <mergeCell ref="B9:B11"/>
    <mergeCell ref="N7:N8"/>
    <mergeCell ref="P7:P8"/>
    <mergeCell ref="B13:B15"/>
    <mergeCell ref="H7:H8"/>
    <mergeCell ref="J7:J8"/>
    <mergeCell ref="K7:K8"/>
    <mergeCell ref="M7:M8"/>
    <mergeCell ref="B4:C8"/>
    <mergeCell ref="D4:F6"/>
    <mergeCell ref="G4:R4"/>
    <mergeCell ref="G5:I6"/>
    <mergeCell ref="P5:R6"/>
    <mergeCell ref="J6:L6"/>
    <mergeCell ref="M6:O6"/>
    <mergeCell ref="D7:D8"/>
    <mergeCell ref="E7:E8"/>
    <mergeCell ref="G7:G8"/>
    <mergeCell ref="Q7:Q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5" orientation="landscape" r:id="rId1"/>
  <colBreaks count="1" manualBreakCount="1">
    <brk id="18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T21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25" style="14" customWidth="1"/>
    <col min="2" max="2" width="3.625" style="14" customWidth="1"/>
    <col min="3" max="3" width="4.625" style="14" customWidth="1"/>
    <col min="4" max="4" width="8.625" style="14" customWidth="1"/>
    <col min="5" max="8" width="12.75" style="14" customWidth="1"/>
    <col min="9" max="9" width="8.625" style="14" customWidth="1"/>
    <col min="10" max="10" width="12.75" style="14" customWidth="1"/>
    <col min="11" max="11" width="9.125" style="14" customWidth="1"/>
    <col min="12" max="12" width="12.75" style="14" customWidth="1"/>
    <col min="13" max="13" width="9.125" style="14" customWidth="1"/>
    <col min="14" max="14" width="8.625" style="14" customWidth="1"/>
    <col min="15" max="15" width="12.75" style="14" customWidth="1"/>
    <col min="16" max="16" width="9.125" style="14" customWidth="1"/>
    <col min="17" max="17" width="12.75" style="14" customWidth="1"/>
    <col min="18" max="18" width="9.125" style="14" customWidth="1"/>
    <col min="19" max="20" width="12.75" style="14" customWidth="1"/>
    <col min="21" max="16384" width="9" style="14"/>
  </cols>
  <sheetData>
    <row r="1" spans="1:20" ht="14.1" customHeight="1">
      <c r="A1" s="12"/>
      <c r="B1" s="41" t="s">
        <v>0</v>
      </c>
      <c r="C1" s="12"/>
      <c r="D1" s="12"/>
      <c r="E1" s="12"/>
      <c r="F1" s="12"/>
      <c r="G1" s="12"/>
      <c r="K1" s="12"/>
      <c r="M1" s="12"/>
      <c r="P1" s="12"/>
      <c r="R1" s="12"/>
    </row>
    <row r="2" spans="1:20" ht="20.100000000000001" customHeight="1">
      <c r="A2" s="12"/>
      <c r="B2" s="16" t="s">
        <v>316</v>
      </c>
      <c r="C2" s="16"/>
      <c r="D2" s="16"/>
      <c r="E2" s="16"/>
      <c r="F2" s="12"/>
      <c r="G2" s="12"/>
      <c r="K2" s="12"/>
      <c r="M2" s="12"/>
      <c r="P2" s="12"/>
      <c r="R2" s="12"/>
    </row>
    <row r="3" spans="1:20" s="21" customFormat="1" ht="20.100000000000001" customHeight="1">
      <c r="A3" s="18"/>
      <c r="B3" s="18"/>
      <c r="C3" s="1446"/>
      <c r="D3" s="1446"/>
      <c r="E3" s="410"/>
      <c r="F3" s="18"/>
      <c r="K3" s="18"/>
      <c r="P3" s="18"/>
      <c r="T3" s="20" t="s">
        <v>310</v>
      </c>
    </row>
    <row r="4" spans="1:20" s="21" customFormat="1" ht="9.9499999999999993" customHeight="1">
      <c r="A4" s="18"/>
      <c r="B4" s="1647"/>
      <c r="C4" s="1647"/>
      <c r="D4" s="1648"/>
      <c r="E4" s="1651" t="s">
        <v>28</v>
      </c>
      <c r="F4" s="1647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51"/>
    </row>
    <row r="5" spans="1:20" s="21" customFormat="1" ht="9.9499999999999993" customHeight="1">
      <c r="A5" s="18"/>
      <c r="B5" s="1649"/>
      <c r="C5" s="1649"/>
      <c r="D5" s="1650"/>
      <c r="E5" s="1652"/>
      <c r="F5" s="1649"/>
      <c r="G5" s="1444" t="s">
        <v>301</v>
      </c>
      <c r="H5" s="1429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433" t="s">
        <v>317</v>
      </c>
      <c r="T5" s="1441"/>
    </row>
    <row r="6" spans="1:20" s="21" customFormat="1" ht="20.100000000000001" customHeight="1">
      <c r="A6" s="18"/>
      <c r="B6" s="1649"/>
      <c r="C6" s="1649"/>
      <c r="D6" s="1650"/>
      <c r="E6" s="1652"/>
      <c r="F6" s="1649"/>
      <c r="G6" s="1445"/>
      <c r="H6" s="1430"/>
      <c r="I6" s="1433" t="s">
        <v>318</v>
      </c>
      <c r="J6" s="1441"/>
      <c r="K6" s="1441"/>
      <c r="L6" s="1441"/>
      <c r="M6" s="405"/>
      <c r="N6" s="1433" t="s">
        <v>319</v>
      </c>
      <c r="O6" s="1441"/>
      <c r="P6" s="1441"/>
      <c r="Q6" s="1441"/>
      <c r="R6" s="411"/>
      <c r="S6" s="1435"/>
      <c r="T6" s="1442"/>
    </row>
    <row r="7" spans="1:20" s="21" customFormat="1" ht="9.9499999999999993" customHeight="1">
      <c r="A7" s="18"/>
      <c r="B7" s="1649"/>
      <c r="C7" s="1649"/>
      <c r="D7" s="1650"/>
      <c r="E7" s="1653" t="s">
        <v>272</v>
      </c>
      <c r="F7" s="1655" t="s">
        <v>320</v>
      </c>
      <c r="G7" s="1653" t="s">
        <v>272</v>
      </c>
      <c r="H7" s="1655" t="s">
        <v>320</v>
      </c>
      <c r="I7" s="1653" t="s">
        <v>925</v>
      </c>
      <c r="J7" s="1439" t="s">
        <v>272</v>
      </c>
      <c r="K7" s="327"/>
      <c r="L7" s="1439" t="s">
        <v>320</v>
      </c>
      <c r="M7" s="327"/>
      <c r="N7" s="1653" t="s">
        <v>925</v>
      </c>
      <c r="O7" s="1439" t="s">
        <v>272</v>
      </c>
      <c r="P7" s="327"/>
      <c r="Q7" s="1439" t="s">
        <v>320</v>
      </c>
      <c r="R7" s="395"/>
      <c r="S7" s="1658" t="s">
        <v>272</v>
      </c>
      <c r="T7" s="1439" t="s">
        <v>320</v>
      </c>
    </row>
    <row r="8" spans="1:20" s="21" customFormat="1" ht="24" customHeight="1">
      <c r="A8" s="18"/>
      <c r="B8" s="1649"/>
      <c r="C8" s="1649"/>
      <c r="D8" s="1650"/>
      <c r="E8" s="1654"/>
      <c r="F8" s="1656"/>
      <c r="G8" s="1654"/>
      <c r="H8" s="1656"/>
      <c r="I8" s="1654"/>
      <c r="J8" s="1657"/>
      <c r="K8" s="131" t="s">
        <v>321</v>
      </c>
      <c r="L8" s="1657"/>
      <c r="M8" s="131" t="s">
        <v>322</v>
      </c>
      <c r="N8" s="1654"/>
      <c r="O8" s="1657"/>
      <c r="P8" s="131" t="s">
        <v>321</v>
      </c>
      <c r="Q8" s="1657"/>
      <c r="R8" s="130" t="s">
        <v>322</v>
      </c>
      <c r="S8" s="1659"/>
      <c r="T8" s="1657"/>
    </row>
    <row r="9" spans="1:20" s="21" customFormat="1" ht="20.100000000000001" customHeight="1">
      <c r="A9" s="18"/>
      <c r="B9" s="1467" t="s">
        <v>328</v>
      </c>
      <c r="C9" s="1467"/>
      <c r="D9" s="1468"/>
      <c r="E9" s="468">
        <v>163825333.44999999</v>
      </c>
      <c r="F9" s="469">
        <v>124822124.26899996</v>
      </c>
      <c r="G9" s="468">
        <v>126412863.64000002</v>
      </c>
      <c r="H9" s="470">
        <v>97610157.94599998</v>
      </c>
      <c r="I9" s="468">
        <v>10985</v>
      </c>
      <c r="J9" s="471">
        <v>60186944.190000013</v>
      </c>
      <c r="K9" s="472">
        <v>5479.0117605826135</v>
      </c>
      <c r="L9" s="469">
        <v>49388381.389999993</v>
      </c>
      <c r="M9" s="473">
        <v>4495.9837405553017</v>
      </c>
      <c r="N9" s="474">
        <v>85893</v>
      </c>
      <c r="O9" s="471">
        <v>66225919.449999996</v>
      </c>
      <c r="P9" s="472">
        <v>771.02813325882198</v>
      </c>
      <c r="Q9" s="469">
        <v>48221776.555999987</v>
      </c>
      <c r="R9" s="473">
        <v>561.41683904392664</v>
      </c>
      <c r="S9" s="475">
        <v>37412469.809999973</v>
      </c>
      <c r="T9" s="470">
        <v>27211966.322999988</v>
      </c>
    </row>
    <row r="10" spans="1:20" s="21" customFormat="1" ht="20.100000000000001" customHeight="1">
      <c r="A10" s="18"/>
      <c r="B10" s="1467" t="s">
        <v>25</v>
      </c>
      <c r="C10" s="1467"/>
      <c r="D10" s="1468"/>
      <c r="E10" s="476">
        <v>75438674.939999998</v>
      </c>
      <c r="F10" s="477">
        <v>58218752.236000001</v>
      </c>
      <c r="G10" s="476">
        <v>57299884.109999999</v>
      </c>
      <c r="H10" s="478">
        <v>45028813.410999991</v>
      </c>
      <c r="I10" s="476">
        <v>3884</v>
      </c>
      <c r="J10" s="479">
        <v>31647789.519999996</v>
      </c>
      <c r="K10" s="480">
        <v>8148.2465293511832</v>
      </c>
      <c r="L10" s="477">
        <v>25646189.089999992</v>
      </c>
      <c r="M10" s="481">
        <v>6603.0352960865066</v>
      </c>
      <c r="N10" s="482">
        <v>17329</v>
      </c>
      <c r="O10" s="479">
        <v>25652094.590000004</v>
      </c>
      <c r="P10" s="480">
        <v>1480.2986086906344</v>
      </c>
      <c r="Q10" s="477">
        <v>19382624.320999999</v>
      </c>
      <c r="R10" s="481">
        <v>1118.5079531998383</v>
      </c>
      <c r="S10" s="483">
        <v>18138790.829999994</v>
      </c>
      <c r="T10" s="478">
        <v>13189938.825000007</v>
      </c>
    </row>
    <row r="11" spans="1:20" s="21" customFormat="1" ht="20.100000000000001" customHeight="1">
      <c r="A11" s="18"/>
      <c r="B11" s="1453" t="s">
        <v>24</v>
      </c>
      <c r="C11" s="1456" t="s">
        <v>11</v>
      </c>
      <c r="D11" s="1457"/>
      <c r="E11" s="484">
        <v>33378032.480000004</v>
      </c>
      <c r="F11" s="485">
        <v>26077710.927000001</v>
      </c>
      <c r="G11" s="484">
        <v>25896567.760000005</v>
      </c>
      <c r="H11" s="486">
        <v>20671832.368000001</v>
      </c>
      <c r="I11" s="484">
        <v>1696</v>
      </c>
      <c r="J11" s="487">
        <v>14652075.160000004</v>
      </c>
      <c r="K11" s="488">
        <v>8639.1952594339637</v>
      </c>
      <c r="L11" s="485">
        <v>12139058.449999999</v>
      </c>
      <c r="M11" s="489">
        <v>7157.4637087264146</v>
      </c>
      <c r="N11" s="490">
        <v>7336</v>
      </c>
      <c r="O11" s="487">
        <v>11244492.600000001</v>
      </c>
      <c r="P11" s="488">
        <v>1532.7825245365323</v>
      </c>
      <c r="Q11" s="485">
        <v>8532773.9180000015</v>
      </c>
      <c r="R11" s="489">
        <v>1163.1371207742641</v>
      </c>
      <c r="S11" s="491">
        <v>7481464.7199999988</v>
      </c>
      <c r="T11" s="486">
        <v>5405878.5590000013</v>
      </c>
    </row>
    <row r="12" spans="1:20" s="21" customFormat="1" ht="20.100000000000001" customHeight="1">
      <c r="A12" s="18"/>
      <c r="B12" s="1497"/>
      <c r="C12" s="1530" t="s">
        <v>12</v>
      </c>
      <c r="D12" s="1531"/>
      <c r="E12" s="492">
        <v>42060642.459999993</v>
      </c>
      <c r="F12" s="493">
        <v>32141041.309000012</v>
      </c>
      <c r="G12" s="492">
        <v>31403316.349999994</v>
      </c>
      <c r="H12" s="494">
        <v>24356981.043000009</v>
      </c>
      <c r="I12" s="492">
        <v>2188</v>
      </c>
      <c r="J12" s="495">
        <v>16995714.359999999</v>
      </c>
      <c r="K12" s="496">
        <v>7767.6939488116996</v>
      </c>
      <c r="L12" s="493">
        <v>13507130.640000004</v>
      </c>
      <c r="M12" s="497">
        <v>6173.2772577696551</v>
      </c>
      <c r="N12" s="498">
        <v>9993</v>
      </c>
      <c r="O12" s="495">
        <v>14407601.989999996</v>
      </c>
      <c r="P12" s="496">
        <v>1441.7694376063241</v>
      </c>
      <c r="Q12" s="493">
        <v>10849850.403000005</v>
      </c>
      <c r="R12" s="497">
        <v>1085.7450618432908</v>
      </c>
      <c r="S12" s="499">
        <v>10657326.109999999</v>
      </c>
      <c r="T12" s="494">
        <v>7784060.2660000017</v>
      </c>
    </row>
    <row r="13" spans="1:20" s="21" customFormat="1" ht="20.100000000000001" customHeight="1">
      <c r="A13" s="18"/>
      <c r="B13" s="1453" t="s">
        <v>226</v>
      </c>
      <c r="C13" s="1456" t="s">
        <v>7</v>
      </c>
      <c r="D13" s="1457"/>
      <c r="E13" s="484">
        <v>17045467.66</v>
      </c>
      <c r="F13" s="485">
        <v>13123787.849000001</v>
      </c>
      <c r="G13" s="484">
        <v>12670203.350000001</v>
      </c>
      <c r="H13" s="486">
        <v>9939760.0320000015</v>
      </c>
      <c r="I13" s="484">
        <v>867</v>
      </c>
      <c r="J13" s="487">
        <v>5402724.7199999997</v>
      </c>
      <c r="K13" s="488">
        <v>6231.5164013840831</v>
      </c>
      <c r="L13" s="485">
        <v>4480820.5200000005</v>
      </c>
      <c r="M13" s="489">
        <v>5168.1897577854679</v>
      </c>
      <c r="N13" s="490">
        <v>5062</v>
      </c>
      <c r="O13" s="487">
        <v>7267478.6300000008</v>
      </c>
      <c r="P13" s="488">
        <v>1435.6931311734495</v>
      </c>
      <c r="Q13" s="485">
        <v>5458939.5120000001</v>
      </c>
      <c r="R13" s="489">
        <v>1078.4155495851442</v>
      </c>
      <c r="S13" s="491">
        <v>4375264.3099999996</v>
      </c>
      <c r="T13" s="486">
        <v>3184027.8169999998</v>
      </c>
    </row>
    <row r="14" spans="1:20" s="21" customFormat="1" ht="20.100000000000001" customHeight="1">
      <c r="A14" s="18"/>
      <c r="B14" s="1454"/>
      <c r="C14" s="1458" t="s">
        <v>8</v>
      </c>
      <c r="D14" s="1459"/>
      <c r="E14" s="500">
        <v>17828399.59</v>
      </c>
      <c r="F14" s="501">
        <v>13822753.645</v>
      </c>
      <c r="G14" s="500">
        <v>13693991.4</v>
      </c>
      <c r="H14" s="502">
        <v>10825697.717</v>
      </c>
      <c r="I14" s="500">
        <v>858</v>
      </c>
      <c r="J14" s="503">
        <v>6973954.8400000008</v>
      </c>
      <c r="K14" s="504">
        <v>8128.1524941724947</v>
      </c>
      <c r="L14" s="501">
        <v>5752864.2800000003</v>
      </c>
      <c r="M14" s="505">
        <v>6704.9700233100239</v>
      </c>
      <c r="N14" s="506">
        <v>4200</v>
      </c>
      <c r="O14" s="503">
        <v>6720036.5599999996</v>
      </c>
      <c r="P14" s="504">
        <v>1600.0087047619047</v>
      </c>
      <c r="Q14" s="501">
        <v>5072833.4369999999</v>
      </c>
      <c r="R14" s="505">
        <v>1207.817485</v>
      </c>
      <c r="S14" s="507">
        <v>4134408.1900000004</v>
      </c>
      <c r="T14" s="502">
        <v>2997055.9280000003</v>
      </c>
    </row>
    <row r="15" spans="1:20" s="21" customFormat="1" ht="20.100000000000001" customHeight="1">
      <c r="A15" s="18"/>
      <c r="B15" s="1454"/>
      <c r="C15" s="1458" t="s">
        <v>9</v>
      </c>
      <c r="D15" s="1459"/>
      <c r="E15" s="500">
        <v>16735440.389999999</v>
      </c>
      <c r="F15" s="501">
        <v>12885435.552999999</v>
      </c>
      <c r="G15" s="500">
        <v>12464357.049999999</v>
      </c>
      <c r="H15" s="502">
        <v>9777493.5539999995</v>
      </c>
      <c r="I15" s="500">
        <v>847</v>
      </c>
      <c r="J15" s="503">
        <v>6524860.2699999996</v>
      </c>
      <c r="K15" s="504">
        <v>7703.4950059031871</v>
      </c>
      <c r="L15" s="501">
        <v>5269924.7</v>
      </c>
      <c r="M15" s="505">
        <v>6221.8709563164111</v>
      </c>
      <c r="N15" s="506">
        <v>3659</v>
      </c>
      <c r="O15" s="503">
        <v>5939496.7799999993</v>
      </c>
      <c r="P15" s="504">
        <v>1623.2568406668486</v>
      </c>
      <c r="Q15" s="501">
        <v>4507568.8539999994</v>
      </c>
      <c r="R15" s="505">
        <v>1231.912777808144</v>
      </c>
      <c r="S15" s="507">
        <v>4271083.34</v>
      </c>
      <c r="T15" s="502">
        <v>3107941.9990000003</v>
      </c>
    </row>
    <row r="16" spans="1:20" s="21" customFormat="1" ht="20.100000000000001" customHeight="1">
      <c r="A16" s="18"/>
      <c r="B16" s="1455"/>
      <c r="C16" s="1529" t="s">
        <v>10</v>
      </c>
      <c r="D16" s="1465"/>
      <c r="E16" s="508">
        <v>23829367.300000004</v>
      </c>
      <c r="F16" s="509">
        <v>18386775.189000003</v>
      </c>
      <c r="G16" s="508">
        <v>18471332.310000002</v>
      </c>
      <c r="H16" s="510">
        <v>14485862.108000005</v>
      </c>
      <c r="I16" s="508">
        <v>1312</v>
      </c>
      <c r="J16" s="511">
        <v>12746249.690000001</v>
      </c>
      <c r="K16" s="512">
        <v>9715.1293368902443</v>
      </c>
      <c r="L16" s="509">
        <v>10142579.590000004</v>
      </c>
      <c r="M16" s="513">
        <v>7730.6246875000024</v>
      </c>
      <c r="N16" s="514">
        <v>4408</v>
      </c>
      <c r="O16" s="511">
        <v>5725082.6200000001</v>
      </c>
      <c r="P16" s="512">
        <v>1298.7936978221417</v>
      </c>
      <c r="Q16" s="509">
        <v>4343282.5180000011</v>
      </c>
      <c r="R16" s="513">
        <v>985.31817558983687</v>
      </c>
      <c r="S16" s="515">
        <v>5358034.9900000012</v>
      </c>
      <c r="T16" s="510">
        <v>3900913.0809999988</v>
      </c>
    </row>
    <row r="17" spans="1:18" s="21" customFormat="1" ht="15" customHeight="1">
      <c r="A17" s="18"/>
      <c r="B17" s="136" t="s">
        <v>273</v>
      </c>
      <c r="C17" s="136"/>
      <c r="D17" s="136"/>
      <c r="E17" s="136"/>
      <c r="F17" s="36"/>
      <c r="G17" s="36"/>
      <c r="K17" s="137"/>
      <c r="M17" s="36"/>
      <c r="P17" s="137"/>
      <c r="R17" s="36"/>
    </row>
    <row r="18" spans="1:18" s="21" customFormat="1" ht="15" customHeight="1">
      <c r="A18" s="18"/>
      <c r="B18" s="136" t="s">
        <v>899</v>
      </c>
      <c r="C18" s="136"/>
      <c r="D18" s="136"/>
      <c r="E18" s="136"/>
      <c r="F18" s="36"/>
      <c r="G18" s="36"/>
      <c r="K18" s="137"/>
      <c r="M18" s="36"/>
      <c r="P18" s="137"/>
      <c r="R18" s="36"/>
    </row>
    <row r="19" spans="1:18" s="21" customFormat="1" ht="15" customHeight="1">
      <c r="A19" s="18"/>
      <c r="B19" s="59" t="s">
        <v>898</v>
      </c>
      <c r="D19" s="136"/>
      <c r="E19" s="136"/>
      <c r="F19" s="36"/>
      <c r="G19" s="36"/>
      <c r="K19" s="137"/>
      <c r="M19" s="36"/>
      <c r="P19" s="137"/>
      <c r="R19" s="36"/>
    </row>
    <row r="20" spans="1:18" s="21" customFormat="1" ht="15" customHeight="1">
      <c r="A20" s="18"/>
      <c r="B20" s="136" t="s">
        <v>897</v>
      </c>
      <c r="D20" s="396"/>
      <c r="E20" s="36"/>
      <c r="F20" s="36"/>
    </row>
    <row r="21" spans="1:18" s="21" customFormat="1" ht="16.5"/>
  </sheetData>
  <mergeCells count="29">
    <mergeCell ref="O7:O8"/>
    <mergeCell ref="B13:B16"/>
    <mergeCell ref="C13:D13"/>
    <mergeCell ref="C14:D14"/>
    <mergeCell ref="C15:D15"/>
    <mergeCell ref="C16:D16"/>
    <mergeCell ref="B11:B12"/>
    <mergeCell ref="C11:D11"/>
    <mergeCell ref="C12:D12"/>
    <mergeCell ref="H7:H8"/>
    <mergeCell ref="I7:I8"/>
    <mergeCell ref="B9:D9"/>
    <mergeCell ref="B10:D10"/>
    <mergeCell ref="C3:D3"/>
    <mergeCell ref="B4:D8"/>
    <mergeCell ref="E4:F6"/>
    <mergeCell ref="G5:H6"/>
    <mergeCell ref="S5:T6"/>
    <mergeCell ref="I6:L6"/>
    <mergeCell ref="N6:Q6"/>
    <mergeCell ref="E7:E8"/>
    <mergeCell ref="F7:F8"/>
    <mergeCell ref="G7:G8"/>
    <mergeCell ref="Q7:Q8"/>
    <mergeCell ref="S7:S8"/>
    <mergeCell ref="T7:T8"/>
    <mergeCell ref="J7:J8"/>
    <mergeCell ref="L7:L8"/>
    <mergeCell ref="N7:N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5" orientation="landscape" r:id="rId1"/>
  <colBreaks count="1" manualBreakCount="1">
    <brk id="18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P34"/>
  <sheetViews>
    <sheetView showZeros="0" zoomScaleNormal="100" zoomScaleSheetLayoutView="70" workbookViewId="0"/>
  </sheetViews>
  <sheetFormatPr defaultColWidth="9" defaultRowHeight="13.5"/>
  <cols>
    <col min="1" max="1" width="1.25" style="14" customWidth="1"/>
    <col min="2" max="2" width="3.625" style="14" customWidth="1"/>
    <col min="3" max="3" width="4.625" style="14" customWidth="1"/>
    <col min="4" max="4" width="8.625" style="14" customWidth="1"/>
    <col min="5" max="7" width="12.625" style="14" customWidth="1"/>
    <col min="8" max="8" width="13.625" style="14" customWidth="1"/>
    <col min="9" max="15" width="12.625" style="14" customWidth="1"/>
    <col min="16" max="16384" width="9" style="14"/>
  </cols>
  <sheetData>
    <row r="1" spans="1:16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</row>
    <row r="2" spans="1:16" ht="20.100000000000001" customHeight="1">
      <c r="A2" s="12"/>
      <c r="B2" s="16" t="s">
        <v>1078</v>
      </c>
      <c r="D2" s="16"/>
      <c r="E2" s="12"/>
      <c r="F2" s="12"/>
      <c r="G2" s="12"/>
      <c r="H2" s="12"/>
      <c r="I2" s="12"/>
      <c r="J2" s="12"/>
    </row>
    <row r="3" spans="1:16" s="21" customFormat="1" ht="20.100000000000001" customHeight="1">
      <c r="A3" s="18"/>
      <c r="B3" s="119"/>
      <c r="C3" s="119"/>
      <c r="D3" s="119"/>
      <c r="E3" s="18"/>
      <c r="F3" s="18"/>
      <c r="G3" s="18"/>
      <c r="H3" s="18"/>
      <c r="I3" s="18"/>
      <c r="O3" s="20" t="s">
        <v>835</v>
      </c>
    </row>
    <row r="4" spans="1:16" s="21" customFormat="1" ht="20.100000000000001" customHeight="1">
      <c r="A4" s="18"/>
      <c r="B4" s="1442"/>
      <c r="C4" s="1442"/>
      <c r="D4" s="1448"/>
      <c r="E4" s="1433" t="s">
        <v>1079</v>
      </c>
      <c r="F4" s="1661" t="s">
        <v>900</v>
      </c>
      <c r="G4" s="1661" t="s">
        <v>1080</v>
      </c>
      <c r="H4" s="1663" t="s">
        <v>901</v>
      </c>
      <c r="I4" s="1665" t="s">
        <v>132</v>
      </c>
      <c r="J4" s="1663" t="s">
        <v>902</v>
      </c>
      <c r="K4" s="1665" t="s">
        <v>903</v>
      </c>
      <c r="L4" s="1663" t="s">
        <v>904</v>
      </c>
      <c r="M4" s="1665" t="s">
        <v>1081</v>
      </c>
      <c r="N4" s="1663" t="s">
        <v>1082</v>
      </c>
      <c r="O4" s="1441" t="s">
        <v>1083</v>
      </c>
    </row>
    <row r="5" spans="1:16" s="21" customFormat="1" ht="39.950000000000003" customHeight="1">
      <c r="A5" s="18"/>
      <c r="B5" s="1442"/>
      <c r="C5" s="1442"/>
      <c r="D5" s="1448"/>
      <c r="E5" s="1573"/>
      <c r="F5" s="1662"/>
      <c r="G5" s="1662"/>
      <c r="H5" s="1664"/>
      <c r="I5" s="1666"/>
      <c r="J5" s="1664"/>
      <c r="K5" s="1666"/>
      <c r="L5" s="1664"/>
      <c r="M5" s="1666"/>
      <c r="N5" s="1664"/>
      <c r="O5" s="1449"/>
      <c r="P5" s="18"/>
    </row>
    <row r="6" spans="1:16" s="21" customFormat="1" ht="20.100000000000001" customHeight="1">
      <c r="A6" s="18"/>
      <c r="B6" s="1451" t="s">
        <v>329</v>
      </c>
      <c r="C6" s="1451"/>
      <c r="D6" s="1452"/>
      <c r="E6" s="547">
        <v>96</v>
      </c>
      <c r="F6" s="1206">
        <v>3282</v>
      </c>
      <c r="G6" s="548">
        <v>2743</v>
      </c>
      <c r="H6" s="1206">
        <v>2328</v>
      </c>
      <c r="I6" s="548">
        <v>8285</v>
      </c>
      <c r="J6" s="1206">
        <v>6840</v>
      </c>
      <c r="K6" s="548">
        <v>5430</v>
      </c>
      <c r="L6" s="1206">
        <v>3269</v>
      </c>
      <c r="M6" s="1207">
        <v>16211</v>
      </c>
      <c r="N6" s="1206">
        <v>2436</v>
      </c>
      <c r="O6" s="1207">
        <v>713</v>
      </c>
      <c r="P6" s="18"/>
    </row>
    <row r="7" spans="1:16" s="21" customFormat="1" ht="20.100000000000001" customHeight="1">
      <c r="A7" s="18"/>
      <c r="B7" s="1467" t="s">
        <v>25</v>
      </c>
      <c r="C7" s="1467"/>
      <c r="D7" s="1468"/>
      <c r="E7" s="547">
        <v>44</v>
      </c>
      <c r="F7" s="1206">
        <v>822</v>
      </c>
      <c r="G7" s="548">
        <v>1322</v>
      </c>
      <c r="H7" s="1206">
        <v>535</v>
      </c>
      <c r="I7" s="548">
        <v>3958</v>
      </c>
      <c r="J7" s="1206">
        <v>2952</v>
      </c>
      <c r="K7" s="548">
        <v>2339</v>
      </c>
      <c r="L7" s="1206">
        <v>2082</v>
      </c>
      <c r="M7" s="1207">
        <v>7927</v>
      </c>
      <c r="N7" s="1206">
        <v>1606</v>
      </c>
      <c r="O7" s="1207">
        <v>457</v>
      </c>
      <c r="P7" s="18"/>
    </row>
    <row r="8" spans="1:16" s="21" customFormat="1" ht="20.100000000000001" customHeight="1">
      <c r="A8" s="18"/>
      <c r="B8" s="1453" t="s">
        <v>64</v>
      </c>
      <c r="C8" s="1462" t="s">
        <v>11</v>
      </c>
      <c r="D8" s="1457"/>
      <c r="E8" s="1212">
        <v>21</v>
      </c>
      <c r="F8" s="721">
        <v>368</v>
      </c>
      <c r="G8" s="721">
        <v>771</v>
      </c>
      <c r="H8" s="721">
        <v>136</v>
      </c>
      <c r="I8" s="721">
        <v>1729</v>
      </c>
      <c r="J8" s="721">
        <v>925</v>
      </c>
      <c r="K8" s="721">
        <v>857</v>
      </c>
      <c r="L8" s="721">
        <v>999</v>
      </c>
      <c r="M8" s="721">
        <v>3132</v>
      </c>
      <c r="N8" s="721">
        <v>737</v>
      </c>
      <c r="O8" s="722">
        <v>270</v>
      </c>
      <c r="P8" s="18"/>
    </row>
    <row r="9" spans="1:16" s="21" customFormat="1" ht="20.100000000000001" customHeight="1">
      <c r="A9" s="18"/>
      <c r="B9" s="1497"/>
      <c r="C9" s="1557" t="s">
        <v>12</v>
      </c>
      <c r="D9" s="1531"/>
      <c r="E9" s="1208">
        <v>23</v>
      </c>
      <c r="F9" s="1209">
        <v>454</v>
      </c>
      <c r="G9" s="519">
        <v>551</v>
      </c>
      <c r="H9" s="1209">
        <v>399</v>
      </c>
      <c r="I9" s="519">
        <v>2229</v>
      </c>
      <c r="J9" s="1209">
        <v>2027</v>
      </c>
      <c r="K9" s="519">
        <v>1482</v>
      </c>
      <c r="L9" s="1209">
        <v>1083</v>
      </c>
      <c r="M9" s="1210">
        <v>4795</v>
      </c>
      <c r="N9" s="1209">
        <v>869</v>
      </c>
      <c r="O9" s="1210">
        <v>187</v>
      </c>
      <c r="P9" s="18"/>
    </row>
    <row r="10" spans="1:16" s="21" customFormat="1" ht="20.100000000000001" customHeight="1">
      <c r="A10" s="18"/>
      <c r="B10" s="1454" t="s">
        <v>1084</v>
      </c>
      <c r="C10" s="1463" t="s">
        <v>41</v>
      </c>
      <c r="D10" s="1459"/>
      <c r="E10" s="1211">
        <v>7</v>
      </c>
      <c r="F10" s="799">
        <v>319</v>
      </c>
      <c r="G10" s="520">
        <v>354</v>
      </c>
      <c r="H10" s="799">
        <v>193</v>
      </c>
      <c r="I10" s="520">
        <v>1068</v>
      </c>
      <c r="J10" s="799">
        <v>466</v>
      </c>
      <c r="K10" s="520">
        <v>542</v>
      </c>
      <c r="L10" s="799">
        <v>403</v>
      </c>
      <c r="M10" s="800">
        <v>2094</v>
      </c>
      <c r="N10" s="799">
        <v>309</v>
      </c>
      <c r="O10" s="800">
        <v>72</v>
      </c>
      <c r="P10" s="18"/>
    </row>
    <row r="11" spans="1:16" s="21" customFormat="1" ht="20.100000000000001" customHeight="1">
      <c r="A11" s="18"/>
      <c r="B11" s="1454"/>
      <c r="C11" s="1463" t="s">
        <v>1085</v>
      </c>
      <c r="D11" s="1459"/>
      <c r="E11" s="1212">
        <v>11</v>
      </c>
      <c r="F11" s="721">
        <v>208</v>
      </c>
      <c r="G11" s="721">
        <v>340</v>
      </c>
      <c r="H11" s="721">
        <v>157</v>
      </c>
      <c r="I11" s="721">
        <v>962</v>
      </c>
      <c r="J11" s="721">
        <v>556</v>
      </c>
      <c r="K11" s="721">
        <v>593</v>
      </c>
      <c r="L11" s="721">
        <v>484</v>
      </c>
      <c r="M11" s="721">
        <v>1923</v>
      </c>
      <c r="N11" s="721">
        <v>360</v>
      </c>
      <c r="O11" s="722">
        <v>94</v>
      </c>
      <c r="P11" s="18"/>
    </row>
    <row r="12" spans="1:16" s="21" customFormat="1" ht="20.100000000000001" customHeight="1">
      <c r="A12" s="18"/>
      <c r="B12" s="1454"/>
      <c r="C12" s="1463" t="s">
        <v>42</v>
      </c>
      <c r="D12" s="1459"/>
      <c r="E12" s="1212">
        <v>7</v>
      </c>
      <c r="F12" s="721">
        <v>161</v>
      </c>
      <c r="G12" s="721">
        <v>309</v>
      </c>
      <c r="H12" s="721">
        <v>109</v>
      </c>
      <c r="I12" s="721">
        <v>935</v>
      </c>
      <c r="J12" s="721">
        <v>653</v>
      </c>
      <c r="K12" s="721">
        <v>508</v>
      </c>
      <c r="L12" s="721">
        <v>530</v>
      </c>
      <c r="M12" s="721">
        <v>1724</v>
      </c>
      <c r="N12" s="721">
        <v>367</v>
      </c>
      <c r="O12" s="722">
        <v>113</v>
      </c>
      <c r="P12" s="18"/>
    </row>
    <row r="13" spans="1:16" s="21" customFormat="1" ht="20.100000000000001" customHeight="1">
      <c r="A13" s="18"/>
      <c r="B13" s="1455"/>
      <c r="C13" s="1464" t="s">
        <v>36</v>
      </c>
      <c r="D13" s="1465"/>
      <c r="E13" s="1213">
        <v>19</v>
      </c>
      <c r="F13" s="724">
        <v>134</v>
      </c>
      <c r="G13" s="724">
        <v>319</v>
      </c>
      <c r="H13" s="724">
        <v>76</v>
      </c>
      <c r="I13" s="724">
        <v>993</v>
      </c>
      <c r="J13" s="724">
        <v>1277</v>
      </c>
      <c r="K13" s="724">
        <v>696</v>
      </c>
      <c r="L13" s="724">
        <v>665</v>
      </c>
      <c r="M13" s="724">
        <v>2186</v>
      </c>
      <c r="N13" s="724">
        <v>570</v>
      </c>
      <c r="O13" s="725">
        <v>178</v>
      </c>
      <c r="P13" s="18"/>
    </row>
    <row r="14" spans="1:16" s="21" customFormat="1" ht="15" customHeight="1">
      <c r="A14" s="18"/>
      <c r="B14" s="35" t="s">
        <v>385</v>
      </c>
      <c r="D14" s="36"/>
      <c r="E14" s="36"/>
      <c r="F14" s="36"/>
      <c r="G14" s="36"/>
      <c r="H14" s="36"/>
      <c r="I14" s="36"/>
      <c r="J14" s="36"/>
      <c r="P14" s="18"/>
    </row>
    <row r="15" spans="1:16" s="397" customFormat="1" ht="16.5">
      <c r="B15" s="35" t="s">
        <v>906</v>
      </c>
      <c r="C15" s="35"/>
      <c r="D15" s="36"/>
      <c r="E15" s="36"/>
      <c r="F15" s="36"/>
      <c r="G15" s="18"/>
      <c r="H15" s="18"/>
      <c r="I15" s="18"/>
      <c r="J15" s="18"/>
      <c r="K15" s="18"/>
      <c r="L15" s="18"/>
      <c r="M15" s="18"/>
      <c r="N15" s="18"/>
      <c r="O15" s="18"/>
    </row>
    <row r="16" spans="1:16" s="12" customFormat="1" ht="35.25" customHeight="1">
      <c r="B16" s="1660" t="s">
        <v>1086</v>
      </c>
      <c r="C16" s="1660"/>
      <c r="D16" s="1660"/>
      <c r="E16" s="1660"/>
      <c r="F16" s="1660"/>
      <c r="G16" s="1660"/>
      <c r="H16" s="1660"/>
      <c r="I16" s="1660"/>
      <c r="J16" s="1660"/>
      <c r="K16" s="1660"/>
      <c r="L16" s="1660"/>
      <c r="M16" s="1660"/>
      <c r="N16" s="1660"/>
      <c r="O16" s="1660"/>
    </row>
    <row r="17" s="21" customFormat="1" ht="16.5"/>
    <row r="20" ht="16.5" customHeight="1"/>
    <row r="21" ht="42.75" customHeight="1"/>
    <row r="22" ht="17.25" customHeight="1"/>
    <row r="23" ht="17.25" customHeight="1"/>
    <row r="24" ht="17.25" customHeight="1"/>
    <row r="25" ht="17.25" customHeight="1"/>
    <row r="26" ht="17.25" customHeight="1"/>
    <row r="27" ht="30.75" customHeight="1"/>
    <row r="28" ht="17.25" customHeight="1"/>
    <row r="29" ht="17.25" customHeight="1"/>
    <row r="30" ht="17.25" customHeight="1"/>
    <row r="31" ht="17.25" customHeight="1"/>
    <row r="32" ht="17.25" customHeight="1"/>
    <row r="33" ht="17.25" customHeight="1"/>
    <row r="34" ht="17.25" customHeight="1"/>
  </sheetData>
  <mergeCells count="23">
    <mergeCell ref="N4:N5"/>
    <mergeCell ref="O4:O5"/>
    <mergeCell ref="I4:I5"/>
    <mergeCell ref="J4:J5"/>
    <mergeCell ref="K4:K5"/>
    <mergeCell ref="L4:L5"/>
    <mergeCell ref="M4:M5"/>
    <mergeCell ref="B16:O16"/>
    <mergeCell ref="B4:D5"/>
    <mergeCell ref="E4:E5"/>
    <mergeCell ref="B6:D6"/>
    <mergeCell ref="B7:D7"/>
    <mergeCell ref="B8:B9"/>
    <mergeCell ref="C8:D8"/>
    <mergeCell ref="C9:D9"/>
    <mergeCell ref="B10:B13"/>
    <mergeCell ref="C10:D10"/>
    <mergeCell ref="C11:D11"/>
    <mergeCell ref="C12:D12"/>
    <mergeCell ref="C13:D13"/>
    <mergeCell ref="F4:F5"/>
    <mergeCell ref="G4:G5"/>
    <mergeCell ref="H4:H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6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P15"/>
  <sheetViews>
    <sheetView showZeros="0" zoomScaleNormal="100" zoomScaleSheetLayoutView="85" workbookViewId="0">
      <selection activeCell="E4" sqref="E4:O5"/>
    </sheetView>
  </sheetViews>
  <sheetFormatPr defaultColWidth="9" defaultRowHeight="13.5"/>
  <cols>
    <col min="1" max="1" width="1.25" style="14" customWidth="1"/>
    <col min="2" max="2" width="3.625" style="14" customWidth="1"/>
    <col min="3" max="3" width="4.625" style="14" customWidth="1"/>
    <col min="4" max="4" width="8.625" style="14" customWidth="1"/>
    <col min="5" max="9" width="11.375" style="14" customWidth="1"/>
    <col min="10" max="10" width="13.375" style="14" bestFit="1" customWidth="1"/>
    <col min="11" max="15" width="11.375" style="14" customWidth="1"/>
    <col min="16" max="16384" width="9" style="14"/>
  </cols>
  <sheetData>
    <row r="1" spans="1:16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</row>
    <row r="2" spans="1:16" ht="20.100000000000001" customHeight="1">
      <c r="A2" s="12"/>
      <c r="B2" s="16" t="s">
        <v>1087</v>
      </c>
      <c r="D2" s="16"/>
      <c r="E2" s="12"/>
      <c r="F2" s="12"/>
      <c r="G2" s="12"/>
      <c r="H2" s="12"/>
      <c r="I2" s="12"/>
      <c r="J2" s="12"/>
      <c r="K2" s="12"/>
    </row>
    <row r="3" spans="1:16" s="21" customFormat="1" ht="16.5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O3" s="1203" t="s">
        <v>1089</v>
      </c>
    </row>
    <row r="4" spans="1:16" s="21" customFormat="1" ht="16.5">
      <c r="B4" s="1441"/>
      <c r="C4" s="1441"/>
      <c r="D4" s="1447"/>
      <c r="E4" s="1667" t="s">
        <v>1079</v>
      </c>
      <c r="F4" s="1661" t="s">
        <v>900</v>
      </c>
      <c r="G4" s="1661" t="s">
        <v>1080</v>
      </c>
      <c r="H4" s="1663" t="s">
        <v>901</v>
      </c>
      <c r="I4" s="1665" t="s">
        <v>132</v>
      </c>
      <c r="J4" s="1663" t="s">
        <v>902</v>
      </c>
      <c r="K4" s="1665" t="s">
        <v>903</v>
      </c>
      <c r="L4" s="1663" t="s">
        <v>904</v>
      </c>
      <c r="M4" s="1665" t="s">
        <v>1081</v>
      </c>
      <c r="N4" s="1663" t="s">
        <v>1082</v>
      </c>
      <c r="O4" s="1441" t="s">
        <v>1083</v>
      </c>
    </row>
    <row r="5" spans="1:16" ht="39.950000000000003" customHeight="1">
      <c r="B5" s="1449"/>
      <c r="C5" s="1449"/>
      <c r="D5" s="1450"/>
      <c r="E5" s="1659"/>
      <c r="F5" s="1662"/>
      <c r="G5" s="1662"/>
      <c r="H5" s="1664"/>
      <c r="I5" s="1666"/>
      <c r="J5" s="1664"/>
      <c r="K5" s="1666"/>
      <c r="L5" s="1664"/>
      <c r="M5" s="1666"/>
      <c r="N5" s="1664"/>
      <c r="O5" s="1449"/>
      <c r="P5" s="21"/>
    </row>
    <row r="6" spans="1:16" ht="20.100000000000001" customHeight="1">
      <c r="B6" s="1451" t="s">
        <v>329</v>
      </c>
      <c r="C6" s="1451"/>
      <c r="D6" s="1452"/>
      <c r="E6" s="475">
        <v>101911.25</v>
      </c>
      <c r="F6" s="469">
        <v>2100083.5699999994</v>
      </c>
      <c r="G6" s="471">
        <v>16944809.110000011</v>
      </c>
      <c r="H6" s="469">
        <v>620366.88999999978</v>
      </c>
      <c r="I6" s="471">
        <v>6809870.4199999971</v>
      </c>
      <c r="J6" s="469">
        <v>7584281.2900000019</v>
      </c>
      <c r="K6" s="471">
        <v>6691562.5599999987</v>
      </c>
      <c r="L6" s="469">
        <v>6312550.8999999994</v>
      </c>
      <c r="M6" s="469">
        <v>9463465.3199999928</v>
      </c>
      <c r="N6" s="471">
        <v>7478666.5599999968</v>
      </c>
      <c r="O6" s="472">
        <v>5079039.049999998</v>
      </c>
      <c r="P6" s="21"/>
    </row>
    <row r="7" spans="1:16" ht="20.100000000000001" customHeight="1">
      <c r="B7" s="1467" t="s">
        <v>25</v>
      </c>
      <c r="C7" s="1467"/>
      <c r="D7" s="1468"/>
      <c r="E7" s="475">
        <v>57441.420000000006</v>
      </c>
      <c r="F7" s="469">
        <v>544063.01999999979</v>
      </c>
      <c r="G7" s="471">
        <v>7774358.6399999987</v>
      </c>
      <c r="H7" s="469">
        <v>161232.44999999998</v>
      </c>
      <c r="I7" s="471">
        <v>3425493.3700000015</v>
      </c>
      <c r="J7" s="469">
        <v>4393962.3099999996</v>
      </c>
      <c r="K7" s="471">
        <v>3348231.7400000007</v>
      </c>
      <c r="L7" s="471">
        <v>4275532.669999999</v>
      </c>
      <c r="M7" s="469">
        <v>4960541.9800000023</v>
      </c>
      <c r="N7" s="471">
        <v>4980246.0799999991</v>
      </c>
      <c r="O7" s="472">
        <v>3062203.04</v>
      </c>
      <c r="P7" s="21"/>
    </row>
    <row r="8" spans="1:16" ht="20.100000000000001" customHeight="1">
      <c r="B8" s="1453" t="s">
        <v>64</v>
      </c>
      <c r="C8" s="1462" t="s">
        <v>11</v>
      </c>
      <c r="D8" s="1457"/>
      <c r="E8" s="491">
        <v>25670.55</v>
      </c>
      <c r="F8" s="485">
        <v>242169.54</v>
      </c>
      <c r="G8" s="487">
        <v>4955594.2299999995</v>
      </c>
      <c r="H8" s="485">
        <v>36989.67</v>
      </c>
      <c r="I8" s="487">
        <v>1489457.24</v>
      </c>
      <c r="J8" s="485">
        <v>1459687.85</v>
      </c>
      <c r="K8" s="487">
        <v>1151623.9499999995</v>
      </c>
      <c r="L8" s="487">
        <v>2285192.4300000006</v>
      </c>
      <c r="M8" s="485">
        <v>1783295.6300000006</v>
      </c>
      <c r="N8" s="487">
        <v>2199701.1100000003</v>
      </c>
      <c r="O8" s="488">
        <v>1805650.2100000004</v>
      </c>
      <c r="P8" s="21"/>
    </row>
    <row r="9" spans="1:16" ht="20.100000000000001" customHeight="1">
      <c r="B9" s="1497"/>
      <c r="C9" s="1557" t="s">
        <v>12</v>
      </c>
      <c r="D9" s="1531"/>
      <c r="E9" s="499">
        <v>31770.87</v>
      </c>
      <c r="F9" s="493">
        <v>301893.47999999992</v>
      </c>
      <c r="G9" s="495">
        <v>2818764.4099999997</v>
      </c>
      <c r="H9" s="493">
        <v>124242.77999999998</v>
      </c>
      <c r="I9" s="495">
        <v>1936036.1299999994</v>
      </c>
      <c r="J9" s="493">
        <v>2934274.4600000004</v>
      </c>
      <c r="K9" s="495">
        <v>2196607.7899999996</v>
      </c>
      <c r="L9" s="495">
        <v>1990340.2399999998</v>
      </c>
      <c r="M9" s="493">
        <v>3177246.3499999996</v>
      </c>
      <c r="N9" s="495">
        <v>2780544.9699999988</v>
      </c>
      <c r="O9" s="496">
        <v>1256552.83</v>
      </c>
      <c r="P9" s="21"/>
    </row>
    <row r="10" spans="1:16" ht="20.100000000000001" customHeight="1">
      <c r="B10" s="1454" t="s">
        <v>226</v>
      </c>
      <c r="C10" s="1463" t="s">
        <v>41</v>
      </c>
      <c r="D10" s="1459"/>
      <c r="E10" s="507">
        <v>3904.64</v>
      </c>
      <c r="F10" s="501">
        <v>216732.38</v>
      </c>
      <c r="G10" s="503">
        <v>2194981.67</v>
      </c>
      <c r="H10" s="501">
        <v>49470.42</v>
      </c>
      <c r="I10" s="503">
        <v>911986.25999999989</v>
      </c>
      <c r="J10" s="501">
        <v>458872.33999999997</v>
      </c>
      <c r="K10" s="503">
        <v>412132.37</v>
      </c>
      <c r="L10" s="503">
        <v>590389.54999999993</v>
      </c>
      <c r="M10" s="501">
        <v>1206852.27</v>
      </c>
      <c r="N10" s="503">
        <v>836175.54</v>
      </c>
      <c r="O10" s="504">
        <v>741939.33000000007</v>
      </c>
      <c r="P10" s="21"/>
    </row>
    <row r="11" spans="1:16" ht="20.100000000000001" customHeight="1">
      <c r="B11" s="1454"/>
      <c r="C11" s="1463" t="s">
        <v>8</v>
      </c>
      <c r="D11" s="1459"/>
      <c r="E11" s="507">
        <v>12855.970000000001</v>
      </c>
      <c r="F11" s="501">
        <v>140162.46</v>
      </c>
      <c r="G11" s="503">
        <v>2506549.0900000003</v>
      </c>
      <c r="H11" s="501">
        <v>57226.189999999995</v>
      </c>
      <c r="I11" s="503">
        <v>762046.16</v>
      </c>
      <c r="J11" s="501">
        <v>622317.12</v>
      </c>
      <c r="K11" s="503">
        <v>624422.52</v>
      </c>
      <c r="L11" s="503">
        <v>843136.45</v>
      </c>
      <c r="M11" s="501">
        <v>1159451.43</v>
      </c>
      <c r="N11" s="503">
        <v>994359.07999999984</v>
      </c>
      <c r="O11" s="504">
        <v>597987.29</v>
      </c>
      <c r="P11" s="21"/>
    </row>
    <row r="12" spans="1:16" ht="20.100000000000001" customHeight="1">
      <c r="B12" s="1454"/>
      <c r="C12" s="1463" t="s">
        <v>42</v>
      </c>
      <c r="D12" s="1459"/>
      <c r="E12" s="507">
        <v>1895.42</v>
      </c>
      <c r="F12" s="501">
        <v>101565.98000000001</v>
      </c>
      <c r="G12" s="503">
        <v>1571964.0200000003</v>
      </c>
      <c r="H12" s="501">
        <v>24913.47</v>
      </c>
      <c r="I12" s="503">
        <v>887943.42</v>
      </c>
      <c r="J12" s="501">
        <v>770440.74000000011</v>
      </c>
      <c r="K12" s="503">
        <v>884176.52</v>
      </c>
      <c r="L12" s="503">
        <v>1103611.8599999999</v>
      </c>
      <c r="M12" s="501">
        <v>1114722.03</v>
      </c>
      <c r="N12" s="503">
        <v>1125501.9499999997</v>
      </c>
      <c r="O12" s="504">
        <v>702464.48</v>
      </c>
      <c r="P12" s="21"/>
    </row>
    <row r="13" spans="1:16" ht="20.100000000000001" customHeight="1">
      <c r="B13" s="1455"/>
      <c r="C13" s="1464" t="s">
        <v>36</v>
      </c>
      <c r="D13" s="1465"/>
      <c r="E13" s="515">
        <v>38785.389999999992</v>
      </c>
      <c r="F13" s="509">
        <v>85602.199999999983</v>
      </c>
      <c r="G13" s="511">
        <v>1500863.86</v>
      </c>
      <c r="H13" s="509">
        <v>29622.370000000006</v>
      </c>
      <c r="I13" s="511">
        <v>863517.53000000038</v>
      </c>
      <c r="J13" s="509">
        <v>2542332.1099999994</v>
      </c>
      <c r="K13" s="511">
        <v>1427500.3299999998</v>
      </c>
      <c r="L13" s="511">
        <v>1738394.8099999996</v>
      </c>
      <c r="M13" s="509">
        <v>1479516.2500000005</v>
      </c>
      <c r="N13" s="511">
        <v>2024209.5100000002</v>
      </c>
      <c r="O13" s="512">
        <v>1019811.9400000001</v>
      </c>
      <c r="P13" s="21"/>
    </row>
    <row r="14" spans="1:16" ht="16.5">
      <c r="B14" s="35" t="s">
        <v>273</v>
      </c>
      <c r="D14" s="35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21"/>
    </row>
    <row r="15" spans="1:16">
      <c r="B15" s="35" t="s">
        <v>1090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</row>
  </sheetData>
  <mergeCells count="22">
    <mergeCell ref="N4:N5"/>
    <mergeCell ref="O4:O5"/>
    <mergeCell ref="B10:B13"/>
    <mergeCell ref="C10:D10"/>
    <mergeCell ref="C11:D11"/>
    <mergeCell ref="C12:D12"/>
    <mergeCell ref="C13:D13"/>
    <mergeCell ref="B7:D7"/>
    <mergeCell ref="B8:B9"/>
    <mergeCell ref="C8:D8"/>
    <mergeCell ref="C9:D9"/>
    <mergeCell ref="F4:F5"/>
    <mergeCell ref="G4:G5"/>
    <mergeCell ref="H4:H5"/>
    <mergeCell ref="I4:I5"/>
    <mergeCell ref="J4:J5"/>
    <mergeCell ref="K4:K5"/>
    <mergeCell ref="L4:L5"/>
    <mergeCell ref="M4:M5"/>
    <mergeCell ref="B6:D6"/>
    <mergeCell ref="B4:D5"/>
    <mergeCell ref="E4:E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3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P17"/>
  <sheetViews>
    <sheetView showZeros="0" zoomScaleNormal="100" zoomScaleSheetLayoutView="70" workbookViewId="0">
      <selection activeCell="O7" sqref="O7"/>
    </sheetView>
  </sheetViews>
  <sheetFormatPr defaultColWidth="9" defaultRowHeight="13.5"/>
  <cols>
    <col min="1" max="1" width="1.25" style="14" customWidth="1"/>
    <col min="2" max="2" width="3.625" style="14" customWidth="1"/>
    <col min="3" max="3" width="4.625" style="14" customWidth="1"/>
    <col min="4" max="4" width="8.625" style="14" customWidth="1"/>
    <col min="5" max="15" width="10.625" style="14" customWidth="1"/>
    <col min="16" max="16384" width="9" style="14"/>
  </cols>
  <sheetData>
    <row r="1" spans="1:16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</row>
    <row r="2" spans="1:16" ht="20.100000000000001" customHeight="1">
      <c r="A2" s="12"/>
      <c r="B2" s="16" t="s">
        <v>1091</v>
      </c>
      <c r="D2" s="16"/>
      <c r="E2" s="12"/>
      <c r="F2" s="12"/>
      <c r="G2" s="12"/>
      <c r="H2" s="12"/>
      <c r="I2" s="12"/>
      <c r="J2" s="12"/>
    </row>
    <row r="3" spans="1:16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0" t="s">
        <v>835</v>
      </c>
    </row>
    <row r="4" spans="1:16" s="1205" customFormat="1" ht="20.100000000000001" customHeight="1">
      <c r="A4" s="1204"/>
      <c r="B4" s="1441"/>
      <c r="C4" s="1441"/>
      <c r="D4" s="1447"/>
      <c r="E4" s="1444" t="s">
        <v>83</v>
      </c>
      <c r="F4" s="1486" t="s">
        <v>82</v>
      </c>
      <c r="G4" s="1429" t="s">
        <v>81</v>
      </c>
      <c r="H4" s="1668" t="s">
        <v>907</v>
      </c>
      <c r="I4" s="1429" t="s">
        <v>908</v>
      </c>
      <c r="J4" s="1486" t="s">
        <v>131</v>
      </c>
      <c r="K4" s="1429" t="s">
        <v>1095</v>
      </c>
      <c r="L4" s="1486" t="s">
        <v>307</v>
      </c>
      <c r="M4" s="1429" t="s">
        <v>909</v>
      </c>
      <c r="N4" s="1486" t="s">
        <v>910</v>
      </c>
      <c r="O4" s="1429" t="s">
        <v>911</v>
      </c>
      <c r="P4" s="1204"/>
    </row>
    <row r="5" spans="1:16" s="21" customFormat="1" ht="39.950000000000003" customHeight="1">
      <c r="A5" s="18"/>
      <c r="B5" s="1449"/>
      <c r="C5" s="1449"/>
      <c r="D5" s="1450"/>
      <c r="E5" s="1478"/>
      <c r="F5" s="1488"/>
      <c r="G5" s="1431"/>
      <c r="H5" s="1669"/>
      <c r="I5" s="1431"/>
      <c r="J5" s="1488"/>
      <c r="K5" s="1431"/>
      <c r="L5" s="1488"/>
      <c r="M5" s="1431"/>
      <c r="N5" s="1488"/>
      <c r="O5" s="1431"/>
      <c r="P5" s="18"/>
    </row>
    <row r="6" spans="1:16" s="21" customFormat="1" ht="20.100000000000001" customHeight="1">
      <c r="A6" s="18"/>
      <c r="B6" s="1451" t="s">
        <v>1092</v>
      </c>
      <c r="C6" s="1451"/>
      <c r="D6" s="1452"/>
      <c r="E6" s="475">
        <v>301</v>
      </c>
      <c r="F6" s="469">
        <v>315</v>
      </c>
      <c r="G6" s="469">
        <v>167</v>
      </c>
      <c r="H6" s="471">
        <v>46</v>
      </c>
      <c r="I6" s="469">
        <v>41</v>
      </c>
      <c r="J6" s="469">
        <v>231</v>
      </c>
      <c r="K6" s="469">
        <v>364</v>
      </c>
      <c r="L6" s="471">
        <v>61</v>
      </c>
      <c r="M6" s="469">
        <v>167</v>
      </c>
      <c r="N6" s="469">
        <v>408</v>
      </c>
      <c r="O6" s="472">
        <v>42</v>
      </c>
      <c r="P6" s="18"/>
    </row>
    <row r="7" spans="1:16" s="21" customFormat="1" ht="20.100000000000001" customHeight="1">
      <c r="A7" s="18"/>
      <c r="B7" s="1451" t="s">
        <v>25</v>
      </c>
      <c r="C7" s="1451"/>
      <c r="D7" s="1452"/>
      <c r="E7" s="475">
        <v>183</v>
      </c>
      <c r="F7" s="469">
        <v>179</v>
      </c>
      <c r="G7" s="469">
        <v>100</v>
      </c>
      <c r="H7" s="471">
        <v>36</v>
      </c>
      <c r="I7" s="469">
        <v>22</v>
      </c>
      <c r="J7" s="469">
        <v>166</v>
      </c>
      <c r="K7" s="469">
        <v>80</v>
      </c>
      <c r="L7" s="471">
        <v>21</v>
      </c>
      <c r="M7" s="469">
        <v>153</v>
      </c>
      <c r="N7" s="469">
        <v>106</v>
      </c>
      <c r="O7" s="472">
        <v>13</v>
      </c>
      <c r="P7" s="18"/>
    </row>
    <row r="8" spans="1:16" s="21" customFormat="1" ht="20.100000000000001" customHeight="1">
      <c r="A8" s="18"/>
      <c r="B8" s="1453" t="s">
        <v>64</v>
      </c>
      <c r="C8" s="1462" t="s">
        <v>11</v>
      </c>
      <c r="D8" s="1457"/>
      <c r="E8" s="491">
        <v>124</v>
      </c>
      <c r="F8" s="485">
        <v>102</v>
      </c>
      <c r="G8" s="485">
        <v>69</v>
      </c>
      <c r="H8" s="487">
        <v>20</v>
      </c>
      <c r="I8" s="485">
        <v>9</v>
      </c>
      <c r="J8" s="485">
        <v>121</v>
      </c>
      <c r="K8" s="485">
        <v>0</v>
      </c>
      <c r="L8" s="487">
        <v>0</v>
      </c>
      <c r="M8" s="485">
        <v>153</v>
      </c>
      <c r="N8" s="485">
        <v>16</v>
      </c>
      <c r="O8" s="488">
        <v>7</v>
      </c>
      <c r="P8" s="18"/>
    </row>
    <row r="9" spans="1:16" s="21" customFormat="1" ht="20.100000000000001" customHeight="1">
      <c r="A9" s="18"/>
      <c r="B9" s="1497"/>
      <c r="C9" s="1557" t="s">
        <v>12</v>
      </c>
      <c r="D9" s="1531"/>
      <c r="E9" s="499">
        <v>59</v>
      </c>
      <c r="F9" s="493">
        <v>77</v>
      </c>
      <c r="G9" s="493">
        <v>31</v>
      </c>
      <c r="H9" s="495">
        <v>16</v>
      </c>
      <c r="I9" s="493">
        <v>13</v>
      </c>
      <c r="J9" s="493">
        <v>45</v>
      </c>
      <c r="K9" s="493">
        <v>80</v>
      </c>
      <c r="L9" s="495">
        <v>21</v>
      </c>
      <c r="M9" s="493">
        <v>0</v>
      </c>
      <c r="N9" s="493">
        <v>90</v>
      </c>
      <c r="O9" s="496">
        <v>6</v>
      </c>
      <c r="P9" s="18"/>
    </row>
    <row r="10" spans="1:16" s="21" customFormat="1" ht="20.100000000000001" customHeight="1">
      <c r="A10" s="18"/>
      <c r="B10" s="1454" t="s">
        <v>226</v>
      </c>
      <c r="C10" s="1463" t="s">
        <v>41</v>
      </c>
      <c r="D10" s="1459"/>
      <c r="E10" s="507">
        <v>49</v>
      </c>
      <c r="F10" s="501">
        <v>39</v>
      </c>
      <c r="G10" s="501">
        <v>41</v>
      </c>
      <c r="H10" s="503">
        <v>7</v>
      </c>
      <c r="I10" s="501">
        <v>6</v>
      </c>
      <c r="J10" s="501">
        <v>39</v>
      </c>
      <c r="K10" s="501">
        <v>39</v>
      </c>
      <c r="L10" s="503">
        <v>7</v>
      </c>
      <c r="M10" s="501">
        <v>20</v>
      </c>
      <c r="N10" s="501">
        <v>47</v>
      </c>
      <c r="O10" s="504" t="s">
        <v>924</v>
      </c>
      <c r="P10" s="18"/>
    </row>
    <row r="11" spans="1:16" s="21" customFormat="1" ht="20.100000000000001" customHeight="1">
      <c r="A11" s="18"/>
      <c r="B11" s="1454"/>
      <c r="C11" s="1463" t="s">
        <v>8</v>
      </c>
      <c r="D11" s="1459"/>
      <c r="E11" s="507">
        <v>43</v>
      </c>
      <c r="F11" s="501">
        <v>45</v>
      </c>
      <c r="G11" s="501">
        <v>22</v>
      </c>
      <c r="H11" s="503">
        <v>13</v>
      </c>
      <c r="I11" s="501" t="s">
        <v>924</v>
      </c>
      <c r="J11" s="501">
        <v>51</v>
      </c>
      <c r="K11" s="501">
        <v>18</v>
      </c>
      <c r="L11" s="503" t="s">
        <v>924</v>
      </c>
      <c r="M11" s="501">
        <v>37</v>
      </c>
      <c r="N11" s="501">
        <v>31</v>
      </c>
      <c r="O11" s="504" t="s">
        <v>924</v>
      </c>
      <c r="P11" s="18"/>
    </row>
    <row r="12" spans="1:16" s="21" customFormat="1" ht="20.100000000000001" customHeight="1">
      <c r="A12" s="18"/>
      <c r="B12" s="1454"/>
      <c r="C12" s="1463" t="s">
        <v>42</v>
      </c>
      <c r="D12" s="1459"/>
      <c r="E12" s="507">
        <v>50</v>
      </c>
      <c r="F12" s="501">
        <v>44</v>
      </c>
      <c r="G12" s="501">
        <v>18</v>
      </c>
      <c r="H12" s="503">
        <v>6</v>
      </c>
      <c r="I12" s="501">
        <v>7</v>
      </c>
      <c r="J12" s="501">
        <v>36</v>
      </c>
      <c r="K12" s="501">
        <v>12</v>
      </c>
      <c r="L12" s="503" t="s">
        <v>924</v>
      </c>
      <c r="M12" s="501">
        <v>47</v>
      </c>
      <c r="N12" s="501">
        <v>22</v>
      </c>
      <c r="O12" s="504" t="s">
        <v>924</v>
      </c>
      <c r="P12" s="18"/>
    </row>
    <row r="13" spans="1:16" s="21" customFormat="1" ht="20.100000000000001" customHeight="1">
      <c r="A13" s="18"/>
      <c r="B13" s="1455"/>
      <c r="C13" s="1464" t="s">
        <v>36</v>
      </c>
      <c r="D13" s="1465"/>
      <c r="E13" s="515">
        <v>41</v>
      </c>
      <c r="F13" s="509">
        <v>51</v>
      </c>
      <c r="G13" s="509">
        <v>19</v>
      </c>
      <c r="H13" s="511">
        <v>10</v>
      </c>
      <c r="I13" s="509" t="s">
        <v>924</v>
      </c>
      <c r="J13" s="509">
        <v>40</v>
      </c>
      <c r="K13" s="509">
        <v>11</v>
      </c>
      <c r="L13" s="511" t="s">
        <v>924</v>
      </c>
      <c r="M13" s="509">
        <v>49</v>
      </c>
      <c r="N13" s="509">
        <v>6</v>
      </c>
      <c r="O13" s="512" t="s">
        <v>924</v>
      </c>
      <c r="P13" s="18"/>
    </row>
    <row r="14" spans="1:16" s="21" customFormat="1" ht="15" customHeight="1">
      <c r="A14" s="18"/>
      <c r="B14" s="35" t="s">
        <v>385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18"/>
    </row>
    <row r="15" spans="1:16" s="18" customFormat="1" ht="15" customHeight="1">
      <c r="B15" s="35" t="s">
        <v>739</v>
      </c>
      <c r="C15" s="35"/>
      <c r="D15" s="36"/>
      <c r="E15" s="36"/>
      <c r="F15" s="36"/>
    </row>
    <row r="16" spans="1:16" s="55" customFormat="1" ht="15" customHeight="1">
      <c r="B16" s="136" t="s">
        <v>1093</v>
      </c>
      <c r="C16" s="331"/>
      <c r="D16" s="331"/>
      <c r="E16" s="331"/>
      <c r="F16" s="331"/>
      <c r="G16" s="331"/>
      <c r="H16" s="331"/>
      <c r="I16" s="331"/>
      <c r="J16" s="331"/>
      <c r="K16" s="331"/>
      <c r="L16" s="331"/>
      <c r="M16" s="331"/>
      <c r="N16" s="331"/>
      <c r="O16" s="331"/>
    </row>
    <row r="17" spans="2:4" ht="16.5">
      <c r="B17" s="21"/>
      <c r="C17" s="21"/>
      <c r="D17" s="21"/>
    </row>
  </sheetData>
  <mergeCells count="22">
    <mergeCell ref="O4:O5"/>
    <mergeCell ref="J4:J5"/>
    <mergeCell ref="K4:K5"/>
    <mergeCell ref="L4:L5"/>
    <mergeCell ref="M4:M5"/>
    <mergeCell ref="N4:N5"/>
    <mergeCell ref="E4:E5"/>
    <mergeCell ref="F4:F5"/>
    <mergeCell ref="G4:G5"/>
    <mergeCell ref="H4:H5"/>
    <mergeCell ref="I4:I5"/>
    <mergeCell ref="B10:B13"/>
    <mergeCell ref="C10:D10"/>
    <mergeCell ref="C11:D11"/>
    <mergeCell ref="C12:D12"/>
    <mergeCell ref="C13:D13"/>
    <mergeCell ref="B4:D5"/>
    <mergeCell ref="B6:D6"/>
    <mergeCell ref="B7:D7"/>
    <mergeCell ref="B8:B9"/>
    <mergeCell ref="C8:D8"/>
    <mergeCell ref="C9:D9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Q17"/>
  <sheetViews>
    <sheetView showZeros="0" zoomScaleNormal="100" zoomScaleSheetLayoutView="85" workbookViewId="0">
      <selection activeCell="B1" sqref="B1"/>
    </sheetView>
  </sheetViews>
  <sheetFormatPr defaultColWidth="9" defaultRowHeight="13.5"/>
  <cols>
    <col min="1" max="1" width="1.25" style="14" customWidth="1"/>
    <col min="2" max="2" width="3.625" style="14" customWidth="1"/>
    <col min="3" max="3" width="4.625" style="14" customWidth="1"/>
    <col min="4" max="4" width="8.625" style="14" customWidth="1"/>
    <col min="5" max="10" width="11.625" style="14" customWidth="1"/>
    <col min="11" max="11" width="10.5" style="14" bestFit="1" customWidth="1"/>
    <col min="12" max="14" width="9.125" style="14" bestFit="1" customWidth="1"/>
    <col min="15" max="15" width="10.5" style="14" bestFit="1" customWidth="1"/>
    <col min="16" max="16384" width="9" style="14"/>
  </cols>
  <sheetData>
    <row r="1" spans="1:17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</row>
    <row r="2" spans="1:17" ht="20.100000000000001" customHeight="1">
      <c r="A2" s="12"/>
      <c r="B2" s="16" t="s">
        <v>1097</v>
      </c>
      <c r="D2" s="16"/>
      <c r="E2" s="12"/>
      <c r="F2" s="12"/>
      <c r="G2" s="12"/>
      <c r="H2" s="12"/>
      <c r="I2" s="12"/>
      <c r="J2" s="12"/>
    </row>
    <row r="3" spans="1:17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O3" s="20" t="s">
        <v>1088</v>
      </c>
    </row>
    <row r="4" spans="1:17" s="21" customFormat="1" ht="20.100000000000001" customHeight="1">
      <c r="A4" s="18"/>
      <c r="B4" s="1441"/>
      <c r="C4" s="1441"/>
      <c r="D4" s="1447"/>
      <c r="E4" s="1444" t="s">
        <v>83</v>
      </c>
      <c r="F4" s="1486" t="s">
        <v>82</v>
      </c>
      <c r="G4" s="1429" t="s">
        <v>81</v>
      </c>
      <c r="H4" s="1668" t="s">
        <v>907</v>
      </c>
      <c r="I4" s="1429" t="s">
        <v>908</v>
      </c>
      <c r="J4" s="1486" t="s">
        <v>131</v>
      </c>
      <c r="K4" s="1429" t="s">
        <v>1095</v>
      </c>
      <c r="L4" s="1486" t="s">
        <v>307</v>
      </c>
      <c r="M4" s="1429" t="s">
        <v>909</v>
      </c>
      <c r="N4" s="1486" t="s">
        <v>910</v>
      </c>
      <c r="O4" s="1429" t="s">
        <v>911</v>
      </c>
    </row>
    <row r="5" spans="1:17" s="21" customFormat="1" ht="39.950000000000003" customHeight="1">
      <c r="A5" s="18"/>
      <c r="B5" s="1449"/>
      <c r="C5" s="1449"/>
      <c r="D5" s="1450"/>
      <c r="E5" s="1478"/>
      <c r="F5" s="1488"/>
      <c r="G5" s="1431"/>
      <c r="H5" s="1669"/>
      <c r="I5" s="1431"/>
      <c r="J5" s="1488"/>
      <c r="K5" s="1431"/>
      <c r="L5" s="1488"/>
      <c r="M5" s="1431"/>
      <c r="N5" s="1488"/>
      <c r="O5" s="1431"/>
    </row>
    <row r="6" spans="1:17" s="21" customFormat="1" ht="20.100000000000001" customHeight="1">
      <c r="A6" s="18"/>
      <c r="B6" s="1451" t="s">
        <v>329</v>
      </c>
      <c r="C6" s="1451"/>
      <c r="D6" s="1452"/>
      <c r="E6" s="475">
        <v>1107333.6499999997</v>
      </c>
      <c r="F6" s="469">
        <v>1677291.11</v>
      </c>
      <c r="G6" s="471">
        <v>1380399.48</v>
      </c>
      <c r="H6" s="471">
        <v>426496.79999999987</v>
      </c>
      <c r="I6" s="471">
        <v>551620.03</v>
      </c>
      <c r="J6" s="469">
        <v>2511428.04</v>
      </c>
      <c r="K6" s="469">
        <v>1923238.62</v>
      </c>
      <c r="L6" s="471">
        <v>406812.98000000004</v>
      </c>
      <c r="M6" s="471">
        <v>530933.50999999978</v>
      </c>
      <c r="N6" s="469">
        <v>380764.97999999986</v>
      </c>
      <c r="O6" s="472">
        <v>1066814.9200000002</v>
      </c>
    </row>
    <row r="7" spans="1:17" s="21" customFormat="1" ht="20.100000000000001" customHeight="1">
      <c r="A7" s="18"/>
      <c r="B7" s="1451" t="s">
        <v>25</v>
      </c>
      <c r="C7" s="1451"/>
      <c r="D7" s="1452"/>
      <c r="E7" s="475">
        <v>558339.19000000006</v>
      </c>
      <c r="F7" s="469">
        <v>715491.88</v>
      </c>
      <c r="G7" s="471">
        <v>743877.38000000012</v>
      </c>
      <c r="H7" s="471">
        <v>383224.51999999984</v>
      </c>
      <c r="I7" s="471">
        <v>239040.45000000004</v>
      </c>
      <c r="J7" s="469">
        <v>1431422.08</v>
      </c>
      <c r="K7" s="469">
        <v>399830.85000000009</v>
      </c>
      <c r="L7" s="471">
        <v>46083.880000000005</v>
      </c>
      <c r="M7" s="471">
        <v>496136.35</v>
      </c>
      <c r="N7" s="469">
        <v>98415.37</v>
      </c>
      <c r="O7" s="472">
        <v>163715.48999999996</v>
      </c>
    </row>
    <row r="8" spans="1:17" s="21" customFormat="1" ht="20.100000000000001" customHeight="1">
      <c r="A8" s="18"/>
      <c r="B8" s="1453" t="s">
        <v>64</v>
      </c>
      <c r="C8" s="1462" t="s">
        <v>11</v>
      </c>
      <c r="D8" s="1457"/>
      <c r="E8" s="491">
        <v>418149.37</v>
      </c>
      <c r="F8" s="485">
        <v>371891.91</v>
      </c>
      <c r="G8" s="487">
        <v>604199.88000000012</v>
      </c>
      <c r="H8" s="487">
        <v>217364.31999999998</v>
      </c>
      <c r="I8" s="487">
        <v>137074.95000000001</v>
      </c>
      <c r="J8" s="485">
        <v>1047286.66</v>
      </c>
      <c r="K8" s="485">
        <v>0</v>
      </c>
      <c r="L8" s="487">
        <v>0</v>
      </c>
      <c r="M8" s="487">
        <v>496136.35</v>
      </c>
      <c r="N8" s="485">
        <v>23976.54</v>
      </c>
      <c r="O8" s="488">
        <v>107174.68</v>
      </c>
    </row>
    <row r="9" spans="1:17" s="21" customFormat="1" ht="20.100000000000001" customHeight="1">
      <c r="A9" s="18"/>
      <c r="B9" s="1497"/>
      <c r="C9" s="1557" t="s">
        <v>12</v>
      </c>
      <c r="D9" s="1531"/>
      <c r="E9" s="499">
        <v>140189.82</v>
      </c>
      <c r="F9" s="493">
        <v>343599.96999999991</v>
      </c>
      <c r="G9" s="495">
        <v>139677.5</v>
      </c>
      <c r="H9" s="495">
        <v>165860.20000000001</v>
      </c>
      <c r="I9" s="495">
        <v>101965.49999999999</v>
      </c>
      <c r="J9" s="493">
        <v>384135.41999999993</v>
      </c>
      <c r="K9" s="493">
        <v>399830.85000000009</v>
      </c>
      <c r="L9" s="495">
        <v>46083.880000000005</v>
      </c>
      <c r="M9" s="495">
        <v>0</v>
      </c>
      <c r="N9" s="493">
        <v>74438.83</v>
      </c>
      <c r="O9" s="496">
        <v>56540.80999999999</v>
      </c>
    </row>
    <row r="10" spans="1:17" s="21" customFormat="1" ht="20.100000000000001" customHeight="1">
      <c r="A10" s="18"/>
      <c r="B10" s="1454" t="s">
        <v>226</v>
      </c>
      <c r="C10" s="1463" t="s">
        <v>41</v>
      </c>
      <c r="D10" s="1459"/>
      <c r="E10" s="507">
        <v>156642.24999999997</v>
      </c>
      <c r="F10" s="501">
        <v>116112.76999999999</v>
      </c>
      <c r="G10" s="503">
        <v>332843.14</v>
      </c>
      <c r="H10" s="503">
        <v>14682.68</v>
      </c>
      <c r="I10" s="503">
        <v>110611.70000000001</v>
      </c>
      <c r="J10" s="501">
        <v>371628.42</v>
      </c>
      <c r="K10" s="501">
        <v>249863.64</v>
      </c>
      <c r="L10" s="503">
        <v>8471.7200000000012</v>
      </c>
      <c r="M10" s="503">
        <v>86020.17</v>
      </c>
      <c r="N10" s="501">
        <v>43177.49</v>
      </c>
      <c r="O10" s="504">
        <v>44675.22</v>
      </c>
    </row>
    <row r="11" spans="1:17" s="21" customFormat="1" ht="20.100000000000001" customHeight="1">
      <c r="A11" s="18"/>
      <c r="B11" s="1454"/>
      <c r="C11" s="1463" t="s">
        <v>8</v>
      </c>
      <c r="D11" s="1459"/>
      <c r="E11" s="507">
        <v>132795.40000000002</v>
      </c>
      <c r="F11" s="501">
        <v>270713.03000000003</v>
      </c>
      <c r="G11" s="503">
        <v>191266.32999999996</v>
      </c>
      <c r="H11" s="503">
        <v>226529.77000000002</v>
      </c>
      <c r="I11" s="503">
        <v>55260.55</v>
      </c>
      <c r="J11" s="501">
        <v>489320.37999999995</v>
      </c>
      <c r="K11" s="501">
        <v>36271.869999999995</v>
      </c>
      <c r="L11" s="503">
        <v>22052.120000000003</v>
      </c>
      <c r="M11" s="503">
        <v>88229.16</v>
      </c>
      <c r="N11" s="501">
        <v>25109.079999999994</v>
      </c>
      <c r="O11" s="504">
        <v>62903.53</v>
      </c>
    </row>
    <row r="12" spans="1:17" s="21" customFormat="1" ht="20.100000000000001" customHeight="1">
      <c r="A12" s="18"/>
      <c r="B12" s="1454"/>
      <c r="C12" s="1463" t="s">
        <v>42</v>
      </c>
      <c r="D12" s="1459"/>
      <c r="E12" s="507">
        <v>102568.22999999997</v>
      </c>
      <c r="F12" s="501">
        <v>133676.01999999999</v>
      </c>
      <c r="G12" s="503">
        <v>105862.15</v>
      </c>
      <c r="H12" s="503">
        <v>80557.76999999999</v>
      </c>
      <c r="I12" s="503">
        <v>5499.25</v>
      </c>
      <c r="J12" s="501">
        <v>343850.01999999996</v>
      </c>
      <c r="K12" s="501">
        <v>78075.890000000014</v>
      </c>
      <c r="L12" s="503">
        <v>12583.45</v>
      </c>
      <c r="M12" s="503">
        <v>194032.56</v>
      </c>
      <c r="N12" s="501">
        <v>26930.82</v>
      </c>
      <c r="O12" s="504">
        <v>52488.66</v>
      </c>
    </row>
    <row r="13" spans="1:17" s="21" customFormat="1" ht="20.100000000000001" customHeight="1">
      <c r="A13" s="18"/>
      <c r="B13" s="1455"/>
      <c r="C13" s="1464" t="s">
        <v>36</v>
      </c>
      <c r="D13" s="1465"/>
      <c r="E13" s="515">
        <v>166333.31</v>
      </c>
      <c r="F13" s="509">
        <v>194990.06000000003</v>
      </c>
      <c r="G13" s="511">
        <v>113905.75999999998</v>
      </c>
      <c r="H13" s="511">
        <v>61454.3</v>
      </c>
      <c r="I13" s="511">
        <v>67668.95</v>
      </c>
      <c r="J13" s="509">
        <v>226623.26</v>
      </c>
      <c r="K13" s="509">
        <v>35619.450000000004</v>
      </c>
      <c r="L13" s="511">
        <v>2976.5899999999997</v>
      </c>
      <c r="M13" s="511">
        <v>127854.46000000002</v>
      </c>
      <c r="N13" s="509">
        <v>3197.98</v>
      </c>
      <c r="O13" s="512">
        <v>3648.08</v>
      </c>
    </row>
    <row r="14" spans="1:17" s="21" customFormat="1" ht="15" customHeight="1">
      <c r="A14" s="18"/>
      <c r="B14" s="35" t="s">
        <v>273</v>
      </c>
      <c r="C14" s="14"/>
      <c r="D14" s="35"/>
      <c r="E14" s="36"/>
      <c r="F14" s="36"/>
      <c r="G14" s="36"/>
      <c r="H14" s="36"/>
      <c r="I14" s="36"/>
      <c r="J14" s="36"/>
    </row>
    <row r="15" spans="1:17" s="21" customFormat="1" ht="15" customHeight="1">
      <c r="A15" s="18"/>
      <c r="B15" s="35" t="s">
        <v>1096</v>
      </c>
      <c r="C15" s="14"/>
      <c r="D15" s="14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14"/>
    </row>
    <row r="16" spans="1:17" s="21" customFormat="1" ht="15" customHeight="1">
      <c r="A16" s="18"/>
      <c r="B16" s="35"/>
      <c r="C16" s="14"/>
      <c r="D16" s="14"/>
      <c r="E16" s="38"/>
      <c r="F16" s="38"/>
      <c r="G16" s="38"/>
      <c r="H16" s="38"/>
      <c r="I16" s="38"/>
      <c r="J16" s="38"/>
    </row>
    <row r="17" spans="3:4" s="21" customFormat="1" ht="16.5">
      <c r="C17" s="14"/>
      <c r="D17" s="14"/>
    </row>
  </sheetData>
  <mergeCells count="22">
    <mergeCell ref="O4:O5"/>
    <mergeCell ref="J4:J5"/>
    <mergeCell ref="K4:K5"/>
    <mergeCell ref="L4:L5"/>
    <mergeCell ref="M4:M5"/>
    <mergeCell ref="N4:N5"/>
    <mergeCell ref="E4:E5"/>
    <mergeCell ref="F4:F5"/>
    <mergeCell ref="G4:G5"/>
    <mergeCell ref="H4:H5"/>
    <mergeCell ref="I4:I5"/>
    <mergeCell ref="B10:B13"/>
    <mergeCell ref="C10:D10"/>
    <mergeCell ref="C11:D11"/>
    <mergeCell ref="C12:D12"/>
    <mergeCell ref="C13:D13"/>
    <mergeCell ref="B4:D5"/>
    <mergeCell ref="B6:D6"/>
    <mergeCell ref="B7:D7"/>
    <mergeCell ref="B8:B9"/>
    <mergeCell ref="C8:D8"/>
    <mergeCell ref="C9:D9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theme="4"/>
    <pageSetUpPr fitToPage="1"/>
  </sheetPr>
  <dimension ref="A1:S24"/>
  <sheetViews>
    <sheetView showZeros="0" zoomScaleNormal="100" zoomScaleSheetLayoutView="100" workbookViewId="0">
      <selection activeCell="D13" sqref="D13:Q15"/>
    </sheetView>
  </sheetViews>
  <sheetFormatPr defaultColWidth="9" defaultRowHeight="13.5"/>
  <cols>
    <col min="1" max="1" width="1.25" style="14" customWidth="1"/>
    <col min="2" max="2" width="3.625" style="14" customWidth="1"/>
    <col min="3" max="5" width="12.625" style="14" customWidth="1"/>
    <col min="6" max="6" width="9.625" style="14" customWidth="1"/>
    <col min="7" max="7" width="7.625" style="14" customWidth="1"/>
    <col min="8" max="8" width="9.625" style="14" customWidth="1"/>
    <col min="9" max="9" width="7.625" style="14" customWidth="1"/>
    <col min="10" max="10" width="8.625" style="14" customWidth="1"/>
    <col min="11" max="13" width="9.625" style="14" customWidth="1"/>
    <col min="14" max="14" width="7.625" style="14" customWidth="1"/>
    <col min="15" max="15" width="9.625" style="14" customWidth="1"/>
    <col min="16" max="16" width="7.625" style="14" customWidth="1"/>
    <col min="17" max="17" width="8.625" style="14" customWidth="1"/>
    <col min="18" max="16384" width="9" style="14"/>
  </cols>
  <sheetData>
    <row r="1" spans="1:19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 t="s">
        <v>810</v>
      </c>
      <c r="N1" s="12"/>
      <c r="O1" s="12"/>
      <c r="P1" s="12"/>
      <c r="Q1" s="12"/>
    </row>
    <row r="2" spans="1:19" ht="20.100000000000001" customHeight="1">
      <c r="A2" s="12"/>
      <c r="B2" s="15" t="s">
        <v>222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9" s="21" customFormat="1" ht="20.100000000000001" customHeight="1">
      <c r="A3" s="18"/>
      <c r="B3" s="18"/>
      <c r="C3" s="18"/>
      <c r="D3" s="34"/>
      <c r="E3" s="34"/>
      <c r="F3" s="34"/>
      <c r="G3" s="66"/>
      <c r="H3" s="34"/>
      <c r="I3" s="66"/>
      <c r="J3" s="66"/>
      <c r="K3" s="34"/>
      <c r="L3" s="34"/>
      <c r="M3" s="34"/>
      <c r="N3" s="66"/>
      <c r="O3" s="34"/>
      <c r="P3" s="66"/>
      <c r="Q3" s="330" t="s">
        <v>265</v>
      </c>
    </row>
    <row r="4" spans="1:19" s="21" customFormat="1" ht="9.9499999999999993" customHeight="1">
      <c r="A4" s="18"/>
      <c r="B4" s="1432"/>
      <c r="C4" s="1466"/>
      <c r="D4" s="1445" t="s">
        <v>728</v>
      </c>
      <c r="E4" s="1430"/>
      <c r="F4" s="1431"/>
      <c r="G4" s="1431"/>
      <c r="H4" s="1431"/>
      <c r="I4" s="1431"/>
      <c r="J4" s="1431"/>
      <c r="K4" s="1445" t="s">
        <v>23</v>
      </c>
      <c r="L4" s="1430"/>
      <c r="M4" s="1431"/>
      <c r="N4" s="1431"/>
      <c r="O4" s="1431"/>
      <c r="P4" s="1431"/>
      <c r="Q4" s="1431"/>
    </row>
    <row r="5" spans="1:19" s="21" customFormat="1" ht="20.100000000000001" customHeight="1">
      <c r="A5" s="18"/>
      <c r="B5" s="1432"/>
      <c r="C5" s="1466"/>
      <c r="D5" s="1445"/>
      <c r="E5" s="1472"/>
      <c r="F5" s="366" t="s">
        <v>11</v>
      </c>
      <c r="G5" s="363"/>
      <c r="H5" s="1473" t="s">
        <v>12</v>
      </c>
      <c r="I5" s="1474"/>
      <c r="J5" s="1429" t="s">
        <v>13</v>
      </c>
      <c r="K5" s="1445"/>
      <c r="L5" s="1472"/>
      <c r="M5" s="366" t="s">
        <v>11</v>
      </c>
      <c r="N5" s="363"/>
      <c r="O5" s="1473" t="s">
        <v>12</v>
      </c>
      <c r="P5" s="1474"/>
      <c r="Q5" s="1429" t="s">
        <v>13</v>
      </c>
    </row>
    <row r="6" spans="1:19" s="21" customFormat="1" ht="20.100000000000001" customHeight="1">
      <c r="A6" s="18"/>
      <c r="B6" s="1432"/>
      <c r="C6" s="1466"/>
      <c r="D6" s="367"/>
      <c r="E6" s="23" t="s">
        <v>2</v>
      </c>
      <c r="F6" s="375"/>
      <c r="G6" s="27" t="s">
        <v>2</v>
      </c>
      <c r="H6" s="378"/>
      <c r="I6" s="27" t="s">
        <v>2</v>
      </c>
      <c r="J6" s="1431"/>
      <c r="K6" s="367"/>
      <c r="L6" s="25" t="s">
        <v>2</v>
      </c>
      <c r="M6" s="375"/>
      <c r="N6" s="27" t="s">
        <v>2</v>
      </c>
      <c r="O6" s="374"/>
      <c r="P6" s="27" t="s">
        <v>2</v>
      </c>
      <c r="Q6" s="1431"/>
    </row>
    <row r="7" spans="1:19" s="21" customFormat="1" ht="20.100000000000001" customHeight="1">
      <c r="A7" s="18"/>
      <c r="B7" s="1467" t="s">
        <v>330</v>
      </c>
      <c r="C7" s="1468"/>
      <c r="D7" s="737">
        <v>95239</v>
      </c>
      <c r="E7" s="726">
        <v>100</v>
      </c>
      <c r="F7" s="521">
        <v>47654</v>
      </c>
      <c r="G7" s="727">
        <v>50.036224655865766</v>
      </c>
      <c r="H7" s="738">
        <v>47585</v>
      </c>
      <c r="I7" s="728">
        <v>49.963775344134234</v>
      </c>
      <c r="J7" s="748">
        <v>100.1450036776295</v>
      </c>
      <c r="K7" s="521">
        <v>19636</v>
      </c>
      <c r="L7" s="726">
        <f>N7+P7</f>
        <v>100</v>
      </c>
      <c r="M7" s="521">
        <v>8121</v>
      </c>
      <c r="N7" s="727">
        <f>M7/K7*100</f>
        <v>41.357710327969038</v>
      </c>
      <c r="O7" s="738">
        <v>11515</v>
      </c>
      <c r="P7" s="728">
        <f>O7/K7*100</f>
        <v>58.642289672030969</v>
      </c>
      <c r="Q7" s="752">
        <v>70.5</v>
      </c>
    </row>
    <row r="8" spans="1:19" s="21" customFormat="1" ht="20.100000000000001" customHeight="1">
      <c r="A8" s="18"/>
      <c r="B8" s="1469" t="s">
        <v>343</v>
      </c>
      <c r="C8" s="124" t="s">
        <v>344</v>
      </c>
      <c r="D8" s="739">
        <v>6728</v>
      </c>
      <c r="E8" s="729">
        <v>100</v>
      </c>
      <c r="F8" s="522">
        <v>3391</v>
      </c>
      <c r="G8" s="729">
        <v>50.401307966706298</v>
      </c>
      <c r="H8" s="488">
        <v>3337</v>
      </c>
      <c r="I8" s="730">
        <v>49.598692033293695</v>
      </c>
      <c r="J8" s="749">
        <v>101.61821995804614</v>
      </c>
      <c r="K8" s="522">
        <v>1415</v>
      </c>
      <c r="L8" s="539">
        <v>100</v>
      </c>
      <c r="M8" s="522">
        <v>602</v>
      </c>
      <c r="N8" s="729">
        <v>42.544169611307417</v>
      </c>
      <c r="O8" s="488">
        <v>813</v>
      </c>
      <c r="P8" s="730">
        <v>57.455830388692576</v>
      </c>
      <c r="Q8" s="753">
        <v>74</v>
      </c>
    </row>
    <row r="9" spans="1:19" s="21" customFormat="1" ht="20.100000000000001" customHeight="1">
      <c r="A9" s="18"/>
      <c r="B9" s="1470"/>
      <c r="C9" s="124" t="s">
        <v>345</v>
      </c>
      <c r="D9" s="740">
        <v>10984</v>
      </c>
      <c r="E9" s="731">
        <v>100</v>
      </c>
      <c r="F9" s="524">
        <v>5415</v>
      </c>
      <c r="G9" s="731">
        <v>49.29898033503278</v>
      </c>
      <c r="H9" s="504">
        <v>5569</v>
      </c>
      <c r="I9" s="732">
        <v>50.701019664967227</v>
      </c>
      <c r="J9" s="750">
        <v>97.234692045250497</v>
      </c>
      <c r="K9" s="524">
        <v>2300</v>
      </c>
      <c r="L9" s="537">
        <v>100</v>
      </c>
      <c r="M9" s="524">
        <v>955</v>
      </c>
      <c r="N9" s="746">
        <v>41.521739130434781</v>
      </c>
      <c r="O9" s="504">
        <v>1345</v>
      </c>
      <c r="P9" s="732">
        <v>58.478260869565212</v>
      </c>
      <c r="Q9" s="754">
        <v>71</v>
      </c>
    </row>
    <row r="10" spans="1:19" s="21" customFormat="1" ht="20.100000000000001" customHeight="1">
      <c r="A10" s="18"/>
      <c r="B10" s="1470"/>
      <c r="C10" s="124" t="s">
        <v>347</v>
      </c>
      <c r="D10" s="740">
        <v>5216</v>
      </c>
      <c r="E10" s="733">
        <v>100</v>
      </c>
      <c r="F10" s="524">
        <v>2615</v>
      </c>
      <c r="G10" s="731">
        <v>50.134202453987733</v>
      </c>
      <c r="H10" s="741">
        <v>2601</v>
      </c>
      <c r="I10" s="734">
        <v>49.865797546012267</v>
      </c>
      <c r="J10" s="751">
        <v>100.53825451749327</v>
      </c>
      <c r="K10" s="740">
        <v>1567</v>
      </c>
      <c r="L10" s="745">
        <v>100</v>
      </c>
      <c r="M10" s="742">
        <v>641</v>
      </c>
      <c r="N10" s="731">
        <v>40.906190172303766</v>
      </c>
      <c r="O10" s="504">
        <v>926</v>
      </c>
      <c r="P10" s="732">
        <v>59.093809827696234</v>
      </c>
      <c r="Q10" s="754">
        <v>69.2</v>
      </c>
    </row>
    <row r="11" spans="1:19" s="21" customFormat="1" ht="20.100000000000001" customHeight="1">
      <c r="A11" s="18"/>
      <c r="B11" s="1470"/>
      <c r="C11" s="124" t="s">
        <v>346</v>
      </c>
      <c r="D11" s="740">
        <v>3790</v>
      </c>
      <c r="E11" s="735">
        <v>100</v>
      </c>
      <c r="F11" s="524">
        <v>1920</v>
      </c>
      <c r="G11" s="735">
        <v>50.659630606860162</v>
      </c>
      <c r="H11" s="504">
        <v>1870</v>
      </c>
      <c r="I11" s="732">
        <v>49.340369393139845</v>
      </c>
      <c r="J11" s="750">
        <v>102.67379679144386</v>
      </c>
      <c r="K11" s="524">
        <v>680</v>
      </c>
      <c r="L11" s="537">
        <v>100</v>
      </c>
      <c r="M11" s="524">
        <v>268</v>
      </c>
      <c r="N11" s="735">
        <v>39.411764705882355</v>
      </c>
      <c r="O11" s="504">
        <v>412</v>
      </c>
      <c r="P11" s="732">
        <v>60.588235294117645</v>
      </c>
      <c r="Q11" s="754">
        <v>65</v>
      </c>
    </row>
    <row r="12" spans="1:19" s="21" customFormat="1" ht="20.100000000000001" customHeight="1">
      <c r="A12" s="18"/>
      <c r="B12" s="1470"/>
      <c r="C12" s="124" t="s">
        <v>348</v>
      </c>
      <c r="D12" s="740">
        <v>28186</v>
      </c>
      <c r="E12" s="731">
        <v>100</v>
      </c>
      <c r="F12" s="524">
        <v>13787</v>
      </c>
      <c r="G12" s="731">
        <v>48.914354644149576</v>
      </c>
      <c r="H12" s="504">
        <v>14399</v>
      </c>
      <c r="I12" s="732">
        <v>51.085645355850417</v>
      </c>
      <c r="J12" s="750">
        <v>95.74970484061393</v>
      </c>
      <c r="K12" s="524">
        <v>5761</v>
      </c>
      <c r="L12" s="537">
        <v>100</v>
      </c>
      <c r="M12" s="524">
        <v>2340</v>
      </c>
      <c r="N12" s="731">
        <v>40.617948272869292</v>
      </c>
      <c r="O12" s="504">
        <v>3421</v>
      </c>
      <c r="P12" s="732">
        <v>59.382051727130701</v>
      </c>
      <c r="Q12" s="754">
        <v>68.400000000000006</v>
      </c>
    </row>
    <row r="13" spans="1:19" s="21" customFormat="1" ht="20.100000000000001" customHeight="1">
      <c r="A13" s="18"/>
      <c r="B13" s="1470"/>
      <c r="C13" s="124" t="s">
        <v>352</v>
      </c>
      <c r="D13" s="740">
        <v>25508</v>
      </c>
      <c r="E13" s="733">
        <v>100</v>
      </c>
      <c r="F13" s="740">
        <v>12553</v>
      </c>
      <c r="G13" s="733">
        <v>49.212011917829699</v>
      </c>
      <c r="H13" s="882">
        <v>12955</v>
      </c>
      <c r="I13" s="1087">
        <v>50.787988082170301</v>
      </c>
      <c r="J13" s="1221">
        <v>96.896950984175987</v>
      </c>
      <c r="K13" s="740">
        <v>4053</v>
      </c>
      <c r="L13" s="745">
        <v>100</v>
      </c>
      <c r="M13" s="740">
        <v>1648</v>
      </c>
      <c r="N13" s="1222">
        <v>40.661238588699725</v>
      </c>
      <c r="O13" s="882">
        <v>2405</v>
      </c>
      <c r="P13" s="1087">
        <v>59.338761411300268</v>
      </c>
      <c r="Q13" s="998">
        <v>68.5</v>
      </c>
      <c r="R13" s="559"/>
      <c r="S13" s="927"/>
    </row>
    <row r="14" spans="1:19" s="21" customFormat="1" ht="20.100000000000001" customHeight="1">
      <c r="A14" s="18"/>
      <c r="B14" s="1470"/>
      <c r="C14" s="124" t="s">
        <v>353</v>
      </c>
      <c r="D14" s="740">
        <v>9354</v>
      </c>
      <c r="E14" s="1222">
        <v>100</v>
      </c>
      <c r="F14" s="740">
        <v>5056</v>
      </c>
      <c r="G14" s="1222">
        <v>54.051742570023521</v>
      </c>
      <c r="H14" s="882">
        <v>4298</v>
      </c>
      <c r="I14" s="1087">
        <v>45.948257429976479</v>
      </c>
      <c r="J14" s="1221">
        <v>117.63610981852024</v>
      </c>
      <c r="K14" s="740">
        <v>2441</v>
      </c>
      <c r="L14" s="745">
        <v>100</v>
      </c>
      <c r="M14" s="740">
        <v>1056</v>
      </c>
      <c r="N14" s="1222">
        <v>43.260958623514952</v>
      </c>
      <c r="O14" s="882">
        <v>1385</v>
      </c>
      <c r="P14" s="1087">
        <v>56.739041376485048</v>
      </c>
      <c r="Q14" s="998">
        <v>76.2</v>
      </c>
      <c r="R14" s="559"/>
      <c r="S14" s="927"/>
    </row>
    <row r="15" spans="1:19" s="21" customFormat="1" ht="20.100000000000001" customHeight="1">
      <c r="A15" s="18"/>
      <c r="B15" s="1471"/>
      <c r="C15" s="86" t="s">
        <v>354</v>
      </c>
      <c r="D15" s="743">
        <v>5473</v>
      </c>
      <c r="E15" s="1223">
        <v>100</v>
      </c>
      <c r="F15" s="743">
        <v>2917</v>
      </c>
      <c r="G15" s="1224">
        <v>53.29800840489677</v>
      </c>
      <c r="H15" s="1225">
        <v>2556</v>
      </c>
      <c r="I15" s="1226">
        <v>46.70199159510323</v>
      </c>
      <c r="J15" s="1227">
        <v>114.12363067292645</v>
      </c>
      <c r="K15" s="743">
        <v>1419</v>
      </c>
      <c r="L15" s="1228">
        <v>100</v>
      </c>
      <c r="M15" s="743">
        <v>611</v>
      </c>
      <c r="N15" s="1224">
        <v>43.058491895701195</v>
      </c>
      <c r="O15" s="891">
        <v>808</v>
      </c>
      <c r="P15" s="922">
        <v>56.941508104298798</v>
      </c>
      <c r="Q15" s="1002">
        <v>75.599999999999994</v>
      </c>
      <c r="R15" s="559"/>
      <c r="S15" s="927"/>
    </row>
    <row r="16" spans="1:19" s="21" customFormat="1" ht="15" customHeight="1">
      <c r="A16" s="18"/>
      <c r="B16" s="35" t="s">
        <v>1001</v>
      </c>
      <c r="D16" s="35"/>
      <c r="E16" s="35"/>
      <c r="F16" s="36"/>
      <c r="G16" s="36"/>
      <c r="H16" s="36"/>
      <c r="I16" s="36"/>
      <c r="J16" s="36"/>
    </row>
    <row r="17" spans="1:10" s="21" customFormat="1" ht="15" customHeight="1">
      <c r="A17" s="18"/>
      <c r="B17" s="328" t="s">
        <v>674</v>
      </c>
      <c r="D17" s="35"/>
      <c r="E17" s="35"/>
      <c r="F17" s="36"/>
      <c r="G17" s="36"/>
      <c r="H17" s="36"/>
      <c r="I17" s="36"/>
      <c r="J17" s="36"/>
    </row>
    <row r="18" spans="1:10" s="21" customFormat="1" ht="15" customHeight="1">
      <c r="B18" s="35" t="s">
        <v>809</v>
      </c>
    </row>
    <row r="19" spans="1:10" s="42" customFormat="1"/>
    <row r="20" spans="1:10" s="21" customFormat="1" ht="16.5"/>
    <row r="23" spans="1:10">
      <c r="C23" s="124"/>
    </row>
    <row r="24" spans="1:10">
      <c r="C24" s="124"/>
    </row>
  </sheetData>
  <mergeCells count="11">
    <mergeCell ref="M4:Q4"/>
    <mergeCell ref="H5:I5"/>
    <mergeCell ref="J5:J6"/>
    <mergeCell ref="O5:P5"/>
    <mergeCell ref="Q5:Q6"/>
    <mergeCell ref="K4:L5"/>
    <mergeCell ref="B4:C6"/>
    <mergeCell ref="B7:C7"/>
    <mergeCell ref="B8:B15"/>
    <mergeCell ref="F4:J4"/>
    <mergeCell ref="D4:E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0" orientation="landscape" horizontalDpi="300" verticalDpi="30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N15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49" customWidth="1"/>
    <col min="2" max="3" width="3.75" style="149" customWidth="1"/>
    <col min="4" max="4" width="12.625" style="149" customWidth="1"/>
    <col min="5" max="5" width="6.625" style="149" customWidth="1"/>
    <col min="6" max="6" width="12.625" style="149" customWidth="1"/>
    <col min="7" max="7" width="6.625" style="149" customWidth="1"/>
    <col min="8" max="8" width="12.625" style="149" customWidth="1"/>
    <col min="9" max="9" width="6.625" style="149" customWidth="1"/>
    <col min="10" max="10" width="12.625" style="149" customWidth="1"/>
    <col min="11" max="11" width="6.625" style="149" customWidth="1"/>
    <col min="12" max="12" width="12.625" style="149" customWidth="1"/>
    <col min="13" max="13" width="6.625" style="149" customWidth="1"/>
    <col min="14" max="14" width="12.625" style="149" customWidth="1"/>
    <col min="15" max="16384" width="9" style="149"/>
  </cols>
  <sheetData>
    <row r="1" spans="1:14" ht="14.1" customHeight="1">
      <c r="A1" s="161"/>
      <c r="B1" s="1259" t="s">
        <v>0</v>
      </c>
      <c r="C1" s="161"/>
      <c r="D1" s="161"/>
      <c r="E1" s="161"/>
      <c r="F1" s="161"/>
      <c r="G1" s="161"/>
      <c r="H1" s="161"/>
    </row>
    <row r="2" spans="1:14" ht="20.100000000000001" customHeight="1">
      <c r="A2" s="161"/>
      <c r="B2" s="162" t="s">
        <v>1137</v>
      </c>
      <c r="C2" s="162"/>
      <c r="D2" s="162"/>
      <c r="F2" s="162"/>
      <c r="G2" s="162"/>
      <c r="H2" s="162"/>
      <c r="I2" s="162"/>
      <c r="J2" s="1270"/>
    </row>
    <row r="3" spans="1:14" s="78" customFormat="1" ht="20.100000000000001" customHeight="1">
      <c r="A3" s="77"/>
      <c r="B3" s="77"/>
      <c r="C3" s="77"/>
      <c r="D3" s="77"/>
      <c r="E3" s="77"/>
      <c r="F3" s="77"/>
      <c r="G3" s="77"/>
      <c r="H3" s="77"/>
      <c r="N3" s="91" t="s">
        <v>572</v>
      </c>
    </row>
    <row r="4" spans="1:14" s="156" customFormat="1" ht="30" customHeight="1">
      <c r="A4" s="164"/>
      <c r="B4" s="1574"/>
      <c r="C4" s="1574"/>
      <c r="D4" s="1671"/>
      <c r="E4" s="1673" t="s">
        <v>913</v>
      </c>
      <c r="F4" s="1674"/>
      <c r="G4" s="1675" t="s">
        <v>480</v>
      </c>
      <c r="H4" s="1676"/>
      <c r="I4" s="1675" t="s">
        <v>481</v>
      </c>
      <c r="J4" s="1676"/>
      <c r="K4" s="1675" t="s">
        <v>893</v>
      </c>
      <c r="L4" s="1676"/>
      <c r="M4" s="1670" t="s">
        <v>894</v>
      </c>
      <c r="N4" s="1670"/>
    </row>
    <row r="5" spans="1:14" s="156" customFormat="1" ht="35.1" customHeight="1">
      <c r="A5" s="164"/>
      <c r="B5" s="1637"/>
      <c r="C5" s="1637"/>
      <c r="D5" s="1672"/>
      <c r="E5" s="99" t="s">
        <v>926</v>
      </c>
      <c r="F5" s="100" t="s">
        <v>905</v>
      </c>
      <c r="G5" s="99" t="s">
        <v>926</v>
      </c>
      <c r="H5" s="99" t="s">
        <v>905</v>
      </c>
      <c r="I5" s="99" t="s">
        <v>926</v>
      </c>
      <c r="J5" s="99" t="s">
        <v>905</v>
      </c>
      <c r="K5" s="99" t="s">
        <v>926</v>
      </c>
      <c r="L5" s="99" t="s">
        <v>905</v>
      </c>
      <c r="M5" s="1363" t="s">
        <v>926</v>
      </c>
      <c r="N5" s="100" t="s">
        <v>905</v>
      </c>
    </row>
    <row r="6" spans="1:14" s="78" customFormat="1" ht="19.899999999999999" customHeight="1">
      <c r="A6" s="77"/>
      <c r="B6" s="1581" t="s">
        <v>25</v>
      </c>
      <c r="C6" s="1581"/>
      <c r="D6" s="1582"/>
      <c r="E6" s="737">
        <v>1399</v>
      </c>
      <c r="F6" s="1364">
        <v>3302382.9799999995</v>
      </c>
      <c r="G6" s="1364">
        <v>228</v>
      </c>
      <c r="H6" s="1365">
        <v>630468.55999999994</v>
      </c>
      <c r="I6" s="1364">
        <v>1606</v>
      </c>
      <c r="J6" s="1365">
        <v>4980246.08</v>
      </c>
      <c r="K6" s="1364">
        <v>7</v>
      </c>
      <c r="L6" s="1365">
        <v>12824.27</v>
      </c>
      <c r="M6" s="1366">
        <v>57</v>
      </c>
      <c r="N6" s="1364">
        <v>31746.63</v>
      </c>
    </row>
    <row r="7" spans="1:14" s="78" customFormat="1" ht="19.899999999999999" customHeight="1">
      <c r="A7" s="77"/>
      <c r="B7" s="1677" t="s">
        <v>24</v>
      </c>
      <c r="C7" s="1679" t="s">
        <v>11</v>
      </c>
      <c r="D7" s="1680"/>
      <c r="E7" s="739">
        <v>425</v>
      </c>
      <c r="F7" s="885">
        <v>893515.75999999989</v>
      </c>
      <c r="G7" s="885">
        <v>80</v>
      </c>
      <c r="H7" s="884">
        <v>194069.33</v>
      </c>
      <c r="I7" s="885">
        <v>737</v>
      </c>
      <c r="J7" s="884">
        <v>2199701.11</v>
      </c>
      <c r="K7" s="885" t="s">
        <v>924</v>
      </c>
      <c r="L7" s="884">
        <v>1405.92</v>
      </c>
      <c r="M7" s="675" t="s">
        <v>1123</v>
      </c>
      <c r="N7" s="885">
        <v>16358.750000000002</v>
      </c>
    </row>
    <row r="8" spans="1:14" s="78" customFormat="1" ht="19.899999999999999" customHeight="1">
      <c r="A8" s="77"/>
      <c r="B8" s="1678"/>
      <c r="C8" s="1681" t="s">
        <v>12</v>
      </c>
      <c r="D8" s="1682"/>
      <c r="E8" s="1311">
        <v>974</v>
      </c>
      <c r="F8" s="888">
        <v>2408867.2199999997</v>
      </c>
      <c r="G8" s="888">
        <v>148</v>
      </c>
      <c r="H8" s="887">
        <v>436399.23</v>
      </c>
      <c r="I8" s="888">
        <v>869</v>
      </c>
      <c r="J8" s="887">
        <v>2780544.9699999997</v>
      </c>
      <c r="K8" s="888" t="s">
        <v>924</v>
      </c>
      <c r="L8" s="887">
        <v>11418.35</v>
      </c>
      <c r="M8" s="1367" t="s">
        <v>1121</v>
      </c>
      <c r="N8" s="888">
        <v>15387.88</v>
      </c>
    </row>
    <row r="9" spans="1:14" s="78" customFormat="1" ht="19.899999999999999" customHeight="1">
      <c r="A9" s="77"/>
      <c r="B9" s="1501" t="s">
        <v>226</v>
      </c>
      <c r="C9" s="1683" t="s">
        <v>7</v>
      </c>
      <c r="D9" s="1504"/>
      <c r="E9" s="739">
        <v>49</v>
      </c>
      <c r="F9" s="885">
        <v>55037.81</v>
      </c>
      <c r="G9" s="885">
        <v>27</v>
      </c>
      <c r="H9" s="884">
        <v>36184.44</v>
      </c>
      <c r="I9" s="885">
        <v>309</v>
      </c>
      <c r="J9" s="884">
        <v>836175.54</v>
      </c>
      <c r="K9" s="885" t="s">
        <v>924</v>
      </c>
      <c r="L9" s="884">
        <v>474.55</v>
      </c>
      <c r="M9" s="675" t="s">
        <v>1111</v>
      </c>
      <c r="N9" s="885">
        <v>9835.6</v>
      </c>
    </row>
    <row r="10" spans="1:14" s="78" customFormat="1" ht="19.899999999999999" customHeight="1">
      <c r="A10" s="77"/>
      <c r="B10" s="1507"/>
      <c r="C10" s="1684" t="s">
        <v>8</v>
      </c>
      <c r="D10" s="1500"/>
      <c r="E10" s="740">
        <v>141</v>
      </c>
      <c r="F10" s="882">
        <v>293543.40000000002</v>
      </c>
      <c r="G10" s="882">
        <v>48</v>
      </c>
      <c r="H10" s="881">
        <v>74770.259999999995</v>
      </c>
      <c r="I10" s="882">
        <v>360</v>
      </c>
      <c r="J10" s="881">
        <v>994359.08</v>
      </c>
      <c r="K10" s="882" t="s">
        <v>924</v>
      </c>
      <c r="L10" s="881">
        <v>3110.8900000000003</v>
      </c>
      <c r="M10" s="984" t="s">
        <v>1111</v>
      </c>
      <c r="N10" s="882">
        <v>5550.46</v>
      </c>
    </row>
    <row r="11" spans="1:14" s="78" customFormat="1" ht="19.899999999999999" customHeight="1">
      <c r="A11" s="77"/>
      <c r="B11" s="1507"/>
      <c r="C11" s="1684" t="s">
        <v>9</v>
      </c>
      <c r="D11" s="1500"/>
      <c r="E11" s="740">
        <v>295</v>
      </c>
      <c r="F11" s="882">
        <v>591960.82999999996</v>
      </c>
      <c r="G11" s="882">
        <v>49</v>
      </c>
      <c r="H11" s="881">
        <v>183421.91999999998</v>
      </c>
      <c r="I11" s="882">
        <v>367</v>
      </c>
      <c r="J11" s="881">
        <v>1125501.95</v>
      </c>
      <c r="K11" s="882" t="s">
        <v>924</v>
      </c>
      <c r="L11" s="881">
        <v>9182.9</v>
      </c>
      <c r="M11" s="984" t="s">
        <v>1121</v>
      </c>
      <c r="N11" s="882">
        <v>10949.009999999998</v>
      </c>
    </row>
    <row r="12" spans="1:14" s="78" customFormat="1" ht="19.899999999999999" customHeight="1">
      <c r="A12" s="77"/>
      <c r="B12" s="1508"/>
      <c r="C12" s="1685" t="s">
        <v>10</v>
      </c>
      <c r="D12" s="1510"/>
      <c r="E12" s="743">
        <v>914</v>
      </c>
      <c r="F12" s="891">
        <v>2361840.94</v>
      </c>
      <c r="G12" s="891">
        <v>104</v>
      </c>
      <c r="H12" s="890">
        <v>336091.94000000006</v>
      </c>
      <c r="I12" s="891">
        <v>570</v>
      </c>
      <c r="J12" s="890">
        <v>2024209.51</v>
      </c>
      <c r="K12" s="891" t="s">
        <v>924</v>
      </c>
      <c r="L12" s="890">
        <v>55.93</v>
      </c>
      <c r="M12" s="679" t="s">
        <v>1111</v>
      </c>
      <c r="N12" s="891">
        <v>5411.5599999999995</v>
      </c>
    </row>
    <row r="13" spans="1:14" ht="15" customHeight="1">
      <c r="B13" s="63" t="s">
        <v>482</v>
      </c>
      <c r="C13" s="63"/>
      <c r="D13" s="63"/>
    </row>
    <row r="14" spans="1:14" ht="15" customHeight="1">
      <c r="B14" s="63" t="s">
        <v>740</v>
      </c>
      <c r="C14" s="63"/>
      <c r="D14" s="63"/>
    </row>
    <row r="15" spans="1:14" ht="15" customHeight="1">
      <c r="B15" s="150" t="s">
        <v>914</v>
      </c>
    </row>
  </sheetData>
  <mergeCells count="15">
    <mergeCell ref="B6:D6"/>
    <mergeCell ref="B7:B8"/>
    <mergeCell ref="C7:D7"/>
    <mergeCell ref="C8:D8"/>
    <mergeCell ref="B9:B12"/>
    <mergeCell ref="C9:D9"/>
    <mergeCell ref="C10:D10"/>
    <mergeCell ref="C11:D11"/>
    <mergeCell ref="C12:D12"/>
    <mergeCell ref="M4:N4"/>
    <mergeCell ref="B4:D5"/>
    <mergeCell ref="E4:F4"/>
    <mergeCell ref="G4:H4"/>
    <mergeCell ref="I4:J4"/>
    <mergeCell ref="K4:L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5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K15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49" customWidth="1"/>
    <col min="2" max="2" width="2.875" style="149" customWidth="1"/>
    <col min="3" max="3" width="4.625" style="149" customWidth="1"/>
    <col min="4" max="4" width="8.625" style="149" customWidth="1"/>
    <col min="5" max="5" width="10.625" style="149" customWidth="1"/>
    <col min="6" max="6" width="8.625" style="149" customWidth="1"/>
    <col min="7" max="7" width="10.625" style="149" customWidth="1"/>
    <col min="8" max="8" width="8.625" style="149" customWidth="1"/>
    <col min="9" max="9" width="10.625" style="149" customWidth="1"/>
    <col min="10" max="10" width="8.625" style="149" customWidth="1"/>
    <col min="11" max="16384" width="9" style="149"/>
  </cols>
  <sheetData>
    <row r="1" spans="1:11" ht="14.1" customHeight="1">
      <c r="A1" s="161"/>
      <c r="B1" s="1259" t="s">
        <v>0</v>
      </c>
      <c r="C1" s="161"/>
      <c r="D1" s="161"/>
      <c r="E1" s="161"/>
      <c r="F1" s="161"/>
      <c r="G1" s="161"/>
      <c r="H1" s="161"/>
      <c r="I1" s="161"/>
    </row>
    <row r="2" spans="1:11" ht="20.100000000000001" customHeight="1">
      <c r="A2" s="161"/>
      <c r="B2" s="162" t="s">
        <v>1138</v>
      </c>
      <c r="C2" s="162"/>
      <c r="E2" s="162"/>
      <c r="F2" s="162"/>
      <c r="G2" s="162"/>
      <c r="H2" s="162"/>
      <c r="I2" s="162"/>
      <c r="J2" s="162"/>
    </row>
    <row r="3" spans="1:11" s="78" customFormat="1" ht="20.100000000000001" customHeight="1">
      <c r="A3" s="77"/>
      <c r="B3" s="77"/>
      <c r="C3" s="77"/>
      <c r="D3" s="77"/>
      <c r="E3" s="77"/>
      <c r="F3" s="77"/>
      <c r="G3" s="77"/>
      <c r="H3" s="77"/>
      <c r="I3" s="77"/>
      <c r="J3" s="91" t="s">
        <v>436</v>
      </c>
    </row>
    <row r="4" spans="1:11" s="156" customFormat="1" ht="20.100000000000001" customHeight="1">
      <c r="A4" s="164"/>
      <c r="B4" s="1574"/>
      <c r="C4" s="1574"/>
      <c r="D4" s="1671"/>
      <c r="E4" s="1554" t="s">
        <v>483</v>
      </c>
      <c r="F4" s="1512"/>
      <c r="G4" s="1553"/>
      <c r="H4" s="1553"/>
      <c r="I4" s="1553"/>
      <c r="J4" s="1553"/>
      <c r="K4" s="164"/>
    </row>
    <row r="5" spans="1:11" s="156" customFormat="1" ht="20.100000000000001" customHeight="1">
      <c r="A5" s="164"/>
      <c r="B5" s="1575"/>
      <c r="C5" s="1575"/>
      <c r="D5" s="1686"/>
      <c r="E5" s="1555"/>
      <c r="F5" s="1547"/>
      <c r="G5" s="1554" t="s">
        <v>11</v>
      </c>
      <c r="H5" s="1512"/>
      <c r="I5" s="1511" t="s">
        <v>12</v>
      </c>
      <c r="J5" s="1512"/>
      <c r="K5" s="164"/>
    </row>
    <row r="6" spans="1:11" s="156" customFormat="1" ht="20.100000000000001" customHeight="1">
      <c r="A6" s="164"/>
      <c r="B6" s="1637"/>
      <c r="C6" s="1637"/>
      <c r="D6" s="1672"/>
      <c r="E6" s="1368"/>
      <c r="F6" s="1369" t="s">
        <v>2</v>
      </c>
      <c r="G6" s="145"/>
      <c r="H6" s="100" t="s">
        <v>2</v>
      </c>
      <c r="I6" s="166"/>
      <c r="J6" s="100" t="s">
        <v>2</v>
      </c>
      <c r="K6" s="164"/>
    </row>
    <row r="7" spans="1:11" s="78" customFormat="1" ht="20.100000000000001" customHeight="1">
      <c r="A7" s="77"/>
      <c r="B7" s="1581" t="s">
        <v>492</v>
      </c>
      <c r="C7" s="1581"/>
      <c r="D7" s="1582"/>
      <c r="E7" s="737">
        <f t="shared" ref="E7:I7" si="0">SUM(E8:E12)</f>
        <v>1557</v>
      </c>
      <c r="F7" s="1307">
        <v>100</v>
      </c>
      <c r="G7" s="737">
        <f t="shared" si="0"/>
        <v>473</v>
      </c>
      <c r="H7" s="1370">
        <f>G7/E7*100</f>
        <v>30.378933847141944</v>
      </c>
      <c r="I7" s="1364">
        <f t="shared" si="0"/>
        <v>1084</v>
      </c>
      <c r="J7" s="1370">
        <f>I7/E7*100</f>
        <v>69.621066152858063</v>
      </c>
      <c r="K7" s="77"/>
    </row>
    <row r="8" spans="1:11" s="78" customFormat="1" ht="20.100000000000001" customHeight="1">
      <c r="A8" s="77"/>
      <c r="B8" s="1247"/>
      <c r="C8" s="1683" t="s">
        <v>19</v>
      </c>
      <c r="D8" s="1504"/>
      <c r="E8" s="740">
        <v>71</v>
      </c>
      <c r="F8" s="745">
        <v>100</v>
      </c>
      <c r="G8" s="740">
        <v>19</v>
      </c>
      <c r="H8" s="1119">
        <f>G8/E8*100</f>
        <v>26.760563380281688</v>
      </c>
      <c r="I8" s="882">
        <v>52</v>
      </c>
      <c r="J8" s="1119">
        <f>I8/E8*100</f>
        <v>73.239436619718319</v>
      </c>
      <c r="K8" s="77"/>
    </row>
    <row r="9" spans="1:11" s="78" customFormat="1" ht="20.100000000000001" customHeight="1">
      <c r="A9" s="77"/>
      <c r="B9" s="1507" t="s">
        <v>226</v>
      </c>
      <c r="C9" s="1684" t="s">
        <v>7</v>
      </c>
      <c r="D9" s="1500"/>
      <c r="E9" s="740">
        <v>176</v>
      </c>
      <c r="F9" s="745">
        <v>100</v>
      </c>
      <c r="G9" s="740">
        <v>45</v>
      </c>
      <c r="H9" s="1119">
        <f t="shared" ref="H9:H12" si="1">G9/E9*100</f>
        <v>25.568181818181817</v>
      </c>
      <c r="I9" s="882">
        <v>131</v>
      </c>
      <c r="J9" s="1119">
        <f t="shared" ref="J9:J12" si="2">I9/E9*100</f>
        <v>74.431818181818173</v>
      </c>
      <c r="K9" s="77"/>
    </row>
    <row r="10" spans="1:11" s="78" customFormat="1" ht="20.100000000000001" customHeight="1">
      <c r="A10" s="77"/>
      <c r="B10" s="1507"/>
      <c r="C10" s="1684" t="s">
        <v>8</v>
      </c>
      <c r="D10" s="1500"/>
      <c r="E10" s="740">
        <v>327</v>
      </c>
      <c r="F10" s="745">
        <v>100</v>
      </c>
      <c r="G10" s="740">
        <v>87</v>
      </c>
      <c r="H10" s="1119">
        <f t="shared" si="1"/>
        <v>26.605504587155966</v>
      </c>
      <c r="I10" s="882">
        <v>240</v>
      </c>
      <c r="J10" s="1119">
        <f t="shared" si="2"/>
        <v>73.394495412844037</v>
      </c>
      <c r="K10" s="77"/>
    </row>
    <row r="11" spans="1:11" s="78" customFormat="1" ht="20.100000000000001" customHeight="1">
      <c r="A11" s="77"/>
      <c r="B11" s="1507"/>
      <c r="C11" s="1684" t="s">
        <v>9</v>
      </c>
      <c r="D11" s="1500"/>
      <c r="E11" s="740">
        <v>422</v>
      </c>
      <c r="F11" s="745">
        <v>100</v>
      </c>
      <c r="G11" s="740">
        <v>130</v>
      </c>
      <c r="H11" s="1119">
        <f t="shared" si="1"/>
        <v>30.805687203791472</v>
      </c>
      <c r="I11" s="882">
        <v>292</v>
      </c>
      <c r="J11" s="1119">
        <f t="shared" si="2"/>
        <v>69.194312796208536</v>
      </c>
      <c r="K11" s="77"/>
    </row>
    <row r="12" spans="1:11" s="78" customFormat="1" ht="20.100000000000001" customHeight="1">
      <c r="A12" s="77"/>
      <c r="B12" s="1508"/>
      <c r="C12" s="1685" t="s">
        <v>10</v>
      </c>
      <c r="D12" s="1510"/>
      <c r="E12" s="743">
        <v>561</v>
      </c>
      <c r="F12" s="1228">
        <v>100</v>
      </c>
      <c r="G12" s="743">
        <v>192</v>
      </c>
      <c r="H12" s="919">
        <f t="shared" si="1"/>
        <v>34.224598930481278</v>
      </c>
      <c r="I12" s="891">
        <v>369</v>
      </c>
      <c r="J12" s="919">
        <f t="shared" si="2"/>
        <v>65.775401069518708</v>
      </c>
      <c r="K12" s="77"/>
    </row>
    <row r="13" spans="1:11" s="78" customFormat="1" ht="15" customHeight="1">
      <c r="A13" s="77"/>
      <c r="B13" s="63" t="s">
        <v>491</v>
      </c>
      <c r="C13" s="63"/>
      <c r="E13" s="203"/>
      <c r="F13" s="203"/>
      <c r="G13" s="203"/>
      <c r="H13" s="203"/>
      <c r="I13" s="203"/>
      <c r="J13" s="203"/>
      <c r="K13" s="77"/>
    </row>
    <row r="14" spans="1:11" ht="15" customHeight="1">
      <c r="B14" s="63" t="s">
        <v>895</v>
      </c>
      <c r="C14" s="63"/>
      <c r="K14" s="161"/>
    </row>
    <row r="15" spans="1:11" ht="15" customHeight="1">
      <c r="B15" s="63" t="s">
        <v>912</v>
      </c>
      <c r="C15" s="63"/>
    </row>
  </sheetData>
  <mergeCells count="12">
    <mergeCell ref="C8:D8"/>
    <mergeCell ref="B9:B12"/>
    <mergeCell ref="C9:D9"/>
    <mergeCell ref="C10:D10"/>
    <mergeCell ref="C11:D11"/>
    <mergeCell ref="C12:D12"/>
    <mergeCell ref="B7:D7"/>
    <mergeCell ref="B4:D6"/>
    <mergeCell ref="E4:F5"/>
    <mergeCell ref="G4:J4"/>
    <mergeCell ref="G5:H5"/>
    <mergeCell ref="I5:J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ignoredErrors>
    <ignoredError sqref="H7" formula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J16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49" customWidth="1"/>
    <col min="2" max="2" width="3.625" style="149" customWidth="1"/>
    <col min="3" max="10" width="12.625" style="149" customWidth="1"/>
    <col min="11" max="16384" width="9" style="149"/>
  </cols>
  <sheetData>
    <row r="1" spans="1:10" ht="14.1" customHeight="1">
      <c r="A1" s="161"/>
      <c r="B1" s="1259" t="s">
        <v>0</v>
      </c>
      <c r="C1" s="161"/>
      <c r="D1" s="161"/>
      <c r="E1" s="161"/>
      <c r="F1" s="161"/>
      <c r="G1" s="161"/>
      <c r="H1" s="161"/>
      <c r="I1" s="161"/>
      <c r="J1" s="161"/>
    </row>
    <row r="2" spans="1:10" s="1372" customFormat="1" ht="20.100000000000001" customHeight="1">
      <c r="A2" s="1371"/>
      <c r="B2" s="162" t="s">
        <v>1139</v>
      </c>
      <c r="D2" s="1371"/>
      <c r="E2" s="1371"/>
      <c r="F2" s="1371"/>
      <c r="G2" s="1371"/>
      <c r="H2" s="1371"/>
      <c r="I2" s="1371"/>
      <c r="J2" s="1270"/>
    </row>
    <row r="3" spans="1:10" s="78" customFormat="1" ht="20.100000000000001" customHeight="1">
      <c r="A3" s="77"/>
      <c r="B3" s="77"/>
      <c r="C3" s="77"/>
      <c r="D3" s="77"/>
      <c r="E3" s="77"/>
      <c r="F3" s="77"/>
      <c r="G3" s="77"/>
      <c r="H3" s="77"/>
      <c r="I3" s="77"/>
      <c r="J3" s="91" t="s">
        <v>1140</v>
      </c>
    </row>
    <row r="4" spans="1:10" s="156" customFormat="1" ht="20.100000000000001" customHeight="1">
      <c r="A4" s="164"/>
      <c r="B4" s="1574"/>
      <c r="C4" s="1574"/>
      <c r="D4" s="1554" t="s">
        <v>28</v>
      </c>
      <c r="E4" s="1553" t="s">
        <v>484</v>
      </c>
      <c r="F4" s="1553"/>
      <c r="G4" s="1553"/>
      <c r="H4" s="1553"/>
      <c r="I4" s="1553"/>
      <c r="J4" s="1554" t="s">
        <v>485</v>
      </c>
    </row>
    <row r="5" spans="1:10" s="156" customFormat="1" ht="20.100000000000001" customHeight="1">
      <c r="A5" s="164"/>
      <c r="B5" s="1637"/>
      <c r="C5" s="1637"/>
      <c r="D5" s="1611"/>
      <c r="E5" s="1373" t="s">
        <v>486</v>
      </c>
      <c r="F5" s="1258" t="s">
        <v>487</v>
      </c>
      <c r="G5" s="1258" t="s">
        <v>488</v>
      </c>
      <c r="H5" s="1258" t="s">
        <v>489</v>
      </c>
      <c r="I5" s="1258" t="s">
        <v>490</v>
      </c>
      <c r="J5" s="1611"/>
    </row>
    <row r="6" spans="1:10" s="78" customFormat="1" ht="20.100000000000001" customHeight="1">
      <c r="A6" s="77"/>
      <c r="B6" s="1505" t="s">
        <v>329</v>
      </c>
      <c r="C6" s="1505"/>
      <c r="D6" s="740">
        <v>41</v>
      </c>
      <c r="E6" s="740">
        <v>16</v>
      </c>
      <c r="F6" s="882">
        <v>20</v>
      </c>
      <c r="G6" s="882" t="s">
        <v>1111</v>
      </c>
      <c r="H6" s="882" t="s">
        <v>1112</v>
      </c>
      <c r="I6" s="882" t="s">
        <v>931</v>
      </c>
      <c r="J6" s="1374">
        <v>0.44283870410273862</v>
      </c>
    </row>
    <row r="7" spans="1:10" s="78" customFormat="1" ht="20.100000000000001" customHeight="1">
      <c r="A7" s="77"/>
      <c r="B7" s="1687" t="s">
        <v>25</v>
      </c>
      <c r="C7" s="1687"/>
      <c r="D7" s="1375">
        <v>15</v>
      </c>
      <c r="E7" s="1375" t="s">
        <v>931</v>
      </c>
      <c r="F7" s="908">
        <v>12</v>
      </c>
      <c r="G7" s="908" t="s">
        <v>931</v>
      </c>
      <c r="H7" s="908" t="s">
        <v>1111</v>
      </c>
      <c r="I7" s="908" t="s">
        <v>931</v>
      </c>
      <c r="J7" s="1376">
        <v>0.81978412351414121</v>
      </c>
    </row>
    <row r="8" spans="1:10" s="78" customFormat="1" ht="20.100000000000001" customHeight="1">
      <c r="A8" s="77"/>
      <c r="B8" s="1501" t="s">
        <v>24</v>
      </c>
      <c r="C8" s="1247" t="s">
        <v>11</v>
      </c>
      <c r="D8" s="739" t="s">
        <v>1111</v>
      </c>
      <c r="E8" s="739" t="s">
        <v>931</v>
      </c>
      <c r="F8" s="885" t="s">
        <v>1112</v>
      </c>
      <c r="G8" s="885" t="s">
        <v>931</v>
      </c>
      <c r="H8" s="885" t="s">
        <v>931</v>
      </c>
      <c r="I8" s="885" t="s">
        <v>931</v>
      </c>
      <c r="J8" s="1377">
        <v>1.5714005107051661</v>
      </c>
    </row>
    <row r="9" spans="1:10" s="78" customFormat="1" ht="20.100000000000001" customHeight="1">
      <c r="A9" s="77"/>
      <c r="B9" s="1502"/>
      <c r="C9" s="1245" t="s">
        <v>12</v>
      </c>
      <c r="D9" s="1311" t="s">
        <v>1111</v>
      </c>
      <c r="E9" s="1311" t="s">
        <v>931</v>
      </c>
      <c r="F9" s="888" t="s">
        <v>931</v>
      </c>
      <c r="G9" s="888" t="s">
        <v>931</v>
      </c>
      <c r="H9" s="888" t="s">
        <v>1111</v>
      </c>
      <c r="I9" s="888" t="s">
        <v>931</v>
      </c>
      <c r="J9" s="1378">
        <v>0.2813994934809117</v>
      </c>
    </row>
    <row r="10" spans="1:10" s="78" customFormat="1" ht="20.100000000000001" customHeight="1">
      <c r="A10" s="77"/>
      <c r="B10" s="1501" t="s">
        <v>226</v>
      </c>
      <c r="C10" s="1247" t="s">
        <v>41</v>
      </c>
      <c r="D10" s="739" t="s">
        <v>1111</v>
      </c>
      <c r="E10" s="883" t="s">
        <v>931</v>
      </c>
      <c r="F10" s="912" t="s">
        <v>1111</v>
      </c>
      <c r="G10" s="884" t="s">
        <v>931</v>
      </c>
      <c r="H10" s="912" t="s">
        <v>1112</v>
      </c>
      <c r="I10" s="885" t="s">
        <v>931</v>
      </c>
      <c r="J10" s="1377">
        <v>0.78740157480314954</v>
      </c>
    </row>
    <row r="11" spans="1:10" s="78" customFormat="1" ht="20.100000000000001" customHeight="1">
      <c r="A11" s="77"/>
      <c r="B11" s="1507"/>
      <c r="C11" s="1235" t="s">
        <v>8</v>
      </c>
      <c r="D11" s="740" t="s">
        <v>1111</v>
      </c>
      <c r="E11" s="880" t="s">
        <v>931</v>
      </c>
      <c r="F11" s="916" t="s">
        <v>1112</v>
      </c>
      <c r="G11" s="881" t="s">
        <v>931</v>
      </c>
      <c r="H11" s="916" t="s">
        <v>931</v>
      </c>
      <c r="I11" s="882" t="s">
        <v>931</v>
      </c>
      <c r="J11" s="1374">
        <v>0.2230897936419409</v>
      </c>
    </row>
    <row r="12" spans="1:10" s="78" customFormat="1" ht="20.100000000000001" customHeight="1">
      <c r="A12" s="77"/>
      <c r="B12" s="1507"/>
      <c r="C12" s="1235" t="s">
        <v>42</v>
      </c>
      <c r="D12" s="740">
        <v>6</v>
      </c>
      <c r="E12" s="880" t="s">
        <v>931</v>
      </c>
      <c r="F12" s="916">
        <v>5</v>
      </c>
      <c r="G12" s="881" t="s">
        <v>931</v>
      </c>
      <c r="H12" s="916" t="s">
        <v>1111</v>
      </c>
      <c r="I12" s="882" t="s">
        <v>931</v>
      </c>
      <c r="J12" s="1374">
        <v>1.4727540500736376</v>
      </c>
    </row>
    <row r="13" spans="1:10" s="78" customFormat="1" ht="20.100000000000001" customHeight="1">
      <c r="A13" s="77"/>
      <c r="B13" s="1508"/>
      <c r="C13" s="1244" t="s">
        <v>36</v>
      </c>
      <c r="D13" s="743" t="s">
        <v>1111</v>
      </c>
      <c r="E13" s="889" t="s">
        <v>931</v>
      </c>
      <c r="F13" s="914" t="s">
        <v>1111</v>
      </c>
      <c r="G13" s="890" t="s">
        <v>931</v>
      </c>
      <c r="H13" s="914" t="s">
        <v>1112</v>
      </c>
      <c r="I13" s="891" t="s">
        <v>931</v>
      </c>
      <c r="J13" s="1379">
        <v>0.85818493885432312</v>
      </c>
    </row>
    <row r="14" spans="1:10" s="78" customFormat="1" ht="15" customHeight="1">
      <c r="A14" s="77"/>
      <c r="B14" s="63" t="s">
        <v>896</v>
      </c>
      <c r="C14" s="149"/>
      <c r="D14" s="203"/>
      <c r="E14" s="203"/>
      <c r="F14" s="203"/>
      <c r="G14" s="203"/>
      <c r="H14" s="203"/>
      <c r="I14" s="203"/>
      <c r="J14" s="203"/>
    </row>
    <row r="15" spans="1:10" s="78" customFormat="1" ht="15" customHeight="1">
      <c r="A15" s="77"/>
      <c r="B15" s="63" t="s">
        <v>844</v>
      </c>
      <c r="C15" s="149"/>
      <c r="D15" s="64"/>
      <c r="E15" s="64"/>
      <c r="F15" s="64"/>
      <c r="G15" s="64"/>
      <c r="H15" s="64"/>
      <c r="I15" s="64"/>
      <c r="J15" s="64"/>
    </row>
    <row r="16" spans="1:10" s="78" customFormat="1" ht="15" customHeight="1">
      <c r="A16" s="77"/>
      <c r="B16" s="63"/>
      <c r="C16" s="149"/>
      <c r="D16" s="64"/>
      <c r="E16" s="64"/>
      <c r="F16" s="64"/>
      <c r="G16" s="64"/>
      <c r="H16" s="64"/>
      <c r="I16" s="64"/>
      <c r="J16" s="64"/>
    </row>
  </sheetData>
  <mergeCells count="8">
    <mergeCell ref="J4:J5"/>
    <mergeCell ref="B6:C6"/>
    <mergeCell ref="B7:C7"/>
    <mergeCell ref="B8:B9"/>
    <mergeCell ref="B10:B13"/>
    <mergeCell ref="B4:C5"/>
    <mergeCell ref="D4:D5"/>
    <mergeCell ref="E4:I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rgb="FFBDE3F2"/>
    <pageSetUpPr fitToPage="1"/>
  </sheetPr>
  <dimension ref="A1:N27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25" style="14" customWidth="1"/>
    <col min="2" max="2" width="3.625" style="14" customWidth="1"/>
    <col min="3" max="3" width="12.625" style="14" customWidth="1"/>
    <col min="4" max="7" width="10.625" style="14" customWidth="1"/>
    <col min="8" max="8" width="8.625" style="14" customWidth="1"/>
    <col min="9" max="9" width="10.625" style="14" customWidth="1"/>
    <col min="10" max="10" width="8.625" style="14" customWidth="1"/>
    <col min="11" max="11" width="10.625" style="14" customWidth="1"/>
    <col min="12" max="16384" width="9" style="14"/>
  </cols>
  <sheetData>
    <row r="1" spans="1:14" ht="14.1" customHeight="1">
      <c r="A1" s="12"/>
      <c r="B1" s="41" t="s">
        <v>0</v>
      </c>
      <c r="C1" s="12"/>
      <c r="D1" s="12"/>
      <c r="E1" s="12"/>
      <c r="F1" s="12"/>
      <c r="G1" s="12"/>
    </row>
    <row r="2" spans="1:14" ht="20.100000000000001" customHeight="1">
      <c r="B2" s="16" t="s">
        <v>264</v>
      </c>
      <c r="D2" s="16"/>
      <c r="E2" s="16"/>
      <c r="F2" s="16"/>
      <c r="G2" s="12"/>
    </row>
    <row r="3" spans="1:14" ht="20.100000000000001" customHeight="1">
      <c r="B3" s="18"/>
      <c r="C3" s="18"/>
      <c r="D3" s="18"/>
      <c r="E3" s="18"/>
      <c r="F3" s="18"/>
      <c r="G3" s="18"/>
      <c r="H3" s="18"/>
      <c r="I3" s="18"/>
      <c r="J3" s="18"/>
      <c r="K3" s="20" t="s">
        <v>436</v>
      </c>
    </row>
    <row r="4" spans="1:14" ht="20.100000000000001" customHeight="1">
      <c r="B4" s="1441"/>
      <c r="C4" s="1447"/>
      <c r="D4" s="1689" t="s">
        <v>877</v>
      </c>
      <c r="E4" s="1444" t="s">
        <v>225</v>
      </c>
      <c r="F4" s="1429"/>
      <c r="G4" s="1536"/>
      <c r="H4" s="1536"/>
      <c r="I4" s="1536"/>
      <c r="J4" s="1688"/>
      <c r="K4" s="1444" t="s">
        <v>533</v>
      </c>
    </row>
    <row r="5" spans="1:14" ht="20.100000000000001" customHeight="1">
      <c r="B5" s="1442"/>
      <c r="C5" s="1448"/>
      <c r="D5" s="1690"/>
      <c r="E5" s="1445"/>
      <c r="F5" s="1430"/>
      <c r="G5" s="1444" t="s">
        <v>20</v>
      </c>
      <c r="H5" s="1429"/>
      <c r="I5" s="1473" t="s">
        <v>12</v>
      </c>
      <c r="J5" s="1479"/>
      <c r="K5" s="1445"/>
    </row>
    <row r="6" spans="1:14" ht="20.100000000000001" customHeight="1">
      <c r="B6" s="1449"/>
      <c r="C6" s="1450"/>
      <c r="D6" s="1691"/>
      <c r="E6" s="337"/>
      <c r="F6" s="130" t="s">
        <v>2</v>
      </c>
      <c r="G6" s="337"/>
      <c r="H6" s="131" t="s">
        <v>3</v>
      </c>
      <c r="I6" s="348"/>
      <c r="J6" s="130" t="s">
        <v>3</v>
      </c>
      <c r="K6" s="1478"/>
    </row>
    <row r="7" spans="1:14" ht="20.100000000000001" customHeight="1">
      <c r="B7" s="1613" t="s">
        <v>328</v>
      </c>
      <c r="C7" s="1613"/>
      <c r="D7" s="587">
        <v>94353</v>
      </c>
      <c r="E7" s="588">
        <f t="shared" ref="E7:F20" si="0">SUM(G7,I7)</f>
        <v>6318</v>
      </c>
      <c r="F7" s="589">
        <f t="shared" si="0"/>
        <v>100</v>
      </c>
      <c r="G7" s="588">
        <v>3645</v>
      </c>
      <c r="H7" s="590">
        <f t="shared" ref="H7:H20" si="1">G7/E7*100</f>
        <v>57.692307692307686</v>
      </c>
      <c r="I7" s="517">
        <v>2673</v>
      </c>
      <c r="J7" s="589">
        <f t="shared" ref="J7:J20" si="2">I7/E7*100</f>
        <v>42.307692307692307</v>
      </c>
      <c r="K7" s="591">
        <f t="shared" ref="K7:K20" si="3">E7/D7*100</f>
        <v>6.6961304886967028</v>
      </c>
      <c r="M7" s="572"/>
      <c r="N7" s="573"/>
    </row>
    <row r="8" spans="1:14" ht="20.100000000000001" customHeight="1">
      <c r="B8" s="1451" t="s">
        <v>350</v>
      </c>
      <c r="C8" s="1451"/>
      <c r="D8" s="592">
        <f>SUM(D9:D12)</f>
        <v>19397</v>
      </c>
      <c r="E8" s="574">
        <f t="shared" si="0"/>
        <v>3201</v>
      </c>
      <c r="F8" s="575">
        <f t="shared" si="0"/>
        <v>100</v>
      </c>
      <c r="G8" s="574">
        <f>SUM(G9:G12)</f>
        <v>1548</v>
      </c>
      <c r="H8" s="576">
        <f t="shared" si="1"/>
        <v>48.359887535145269</v>
      </c>
      <c r="I8" s="577">
        <f>SUM(I9:I12)</f>
        <v>1653</v>
      </c>
      <c r="J8" s="575">
        <f t="shared" si="2"/>
        <v>51.640112464854738</v>
      </c>
      <c r="K8" s="593">
        <f t="shared" si="3"/>
        <v>16.502551941021807</v>
      </c>
      <c r="M8" s="572"/>
      <c r="N8" s="573"/>
    </row>
    <row r="9" spans="1:14" ht="20.100000000000001" customHeight="1">
      <c r="B9" s="1454" t="s">
        <v>226</v>
      </c>
      <c r="C9" s="153" t="s">
        <v>7</v>
      </c>
      <c r="D9" s="594">
        <v>5504</v>
      </c>
      <c r="E9" s="595">
        <f t="shared" si="0"/>
        <v>671</v>
      </c>
      <c r="F9" s="596">
        <f t="shared" si="0"/>
        <v>100</v>
      </c>
      <c r="G9" s="595">
        <v>402</v>
      </c>
      <c r="H9" s="597">
        <f t="shared" si="1"/>
        <v>59.910581222056635</v>
      </c>
      <c r="I9" s="598">
        <v>269</v>
      </c>
      <c r="J9" s="596">
        <f t="shared" si="2"/>
        <v>40.089418777943372</v>
      </c>
      <c r="K9" s="599">
        <f t="shared" si="3"/>
        <v>12.191133720930232</v>
      </c>
      <c r="M9" s="572"/>
      <c r="N9" s="573"/>
    </row>
    <row r="10" spans="1:14" ht="20.100000000000001" customHeight="1">
      <c r="B10" s="1454"/>
      <c r="C10" s="339" t="s">
        <v>234</v>
      </c>
      <c r="D10" s="587">
        <v>4656</v>
      </c>
      <c r="E10" s="578">
        <f t="shared" si="0"/>
        <v>691</v>
      </c>
      <c r="F10" s="579">
        <f t="shared" si="0"/>
        <v>100</v>
      </c>
      <c r="G10" s="578">
        <v>353</v>
      </c>
      <c r="H10" s="580">
        <f t="shared" si="1"/>
        <v>51.085383502170764</v>
      </c>
      <c r="I10" s="581">
        <v>338</v>
      </c>
      <c r="J10" s="579">
        <f t="shared" si="2"/>
        <v>48.914616497829236</v>
      </c>
      <c r="K10" s="600">
        <f t="shared" si="3"/>
        <v>14.84106529209622</v>
      </c>
      <c r="M10" s="572"/>
      <c r="N10" s="573"/>
    </row>
    <row r="11" spans="1:14" ht="20.100000000000001" customHeight="1">
      <c r="B11" s="1454"/>
      <c r="C11" s="339" t="s">
        <v>42</v>
      </c>
      <c r="D11" s="587">
        <v>4143</v>
      </c>
      <c r="E11" s="578">
        <f t="shared" si="0"/>
        <v>767</v>
      </c>
      <c r="F11" s="579">
        <f t="shared" si="0"/>
        <v>100</v>
      </c>
      <c r="G11" s="578">
        <v>358</v>
      </c>
      <c r="H11" s="580">
        <f t="shared" si="1"/>
        <v>46.67535853976532</v>
      </c>
      <c r="I11" s="581">
        <v>409</v>
      </c>
      <c r="J11" s="579">
        <f t="shared" si="2"/>
        <v>53.32464146023468</v>
      </c>
      <c r="K11" s="600">
        <f t="shared" si="3"/>
        <v>18.513154718802799</v>
      </c>
      <c r="M11" s="572"/>
      <c r="N11" s="573"/>
    </row>
    <row r="12" spans="1:14" s="21" customFormat="1" ht="15" customHeight="1">
      <c r="A12" s="18"/>
      <c r="B12" s="1454"/>
      <c r="C12" s="339" t="s">
        <v>36</v>
      </c>
      <c r="D12" s="587">
        <v>5094</v>
      </c>
      <c r="E12" s="601">
        <f t="shared" si="0"/>
        <v>1072</v>
      </c>
      <c r="F12" s="602">
        <f t="shared" si="0"/>
        <v>100</v>
      </c>
      <c r="G12" s="578">
        <v>435</v>
      </c>
      <c r="H12" s="580">
        <f t="shared" si="1"/>
        <v>40.578358208955223</v>
      </c>
      <c r="I12" s="581">
        <v>637</v>
      </c>
      <c r="J12" s="579">
        <f t="shared" si="2"/>
        <v>59.421641791044777</v>
      </c>
      <c r="K12" s="600">
        <f t="shared" si="3"/>
        <v>21.044365920691007</v>
      </c>
      <c r="M12" s="572"/>
      <c r="N12" s="573"/>
    </row>
    <row r="13" spans="1:14" s="21" customFormat="1" ht="20.100000000000001" customHeight="1">
      <c r="A13" s="18"/>
      <c r="B13" s="1453" t="s">
        <v>342</v>
      </c>
      <c r="C13" s="345" t="s">
        <v>344</v>
      </c>
      <c r="D13" s="595">
        <v>1525</v>
      </c>
      <c r="E13" s="595">
        <v>248</v>
      </c>
      <c r="F13" s="596">
        <f t="shared" si="0"/>
        <v>100</v>
      </c>
      <c r="G13" s="595">
        <v>109</v>
      </c>
      <c r="H13" s="597">
        <f t="shared" si="1"/>
        <v>43.951612903225808</v>
      </c>
      <c r="I13" s="598">
        <v>139</v>
      </c>
      <c r="J13" s="596">
        <f t="shared" si="2"/>
        <v>56.048387096774185</v>
      </c>
      <c r="K13" s="597">
        <f t="shared" si="3"/>
        <v>16.262295081967213</v>
      </c>
      <c r="M13" s="572"/>
      <c r="N13" s="573"/>
    </row>
    <row r="14" spans="1:14" s="21" customFormat="1" ht="20.100000000000001" customHeight="1">
      <c r="A14" s="18"/>
      <c r="B14" s="1454"/>
      <c r="C14" s="346" t="s">
        <v>345</v>
      </c>
      <c r="D14" s="578">
        <v>2524</v>
      </c>
      <c r="E14" s="578">
        <v>418</v>
      </c>
      <c r="F14" s="579">
        <f t="shared" si="0"/>
        <v>100</v>
      </c>
      <c r="G14" s="578">
        <v>195</v>
      </c>
      <c r="H14" s="580">
        <f t="shared" si="1"/>
        <v>46.650717703349279</v>
      </c>
      <c r="I14" s="581">
        <v>223</v>
      </c>
      <c r="J14" s="579">
        <f t="shared" si="2"/>
        <v>53.349282296650713</v>
      </c>
      <c r="K14" s="580">
        <f t="shared" si="3"/>
        <v>16.561014263074487</v>
      </c>
      <c r="M14" s="572"/>
      <c r="N14" s="573"/>
    </row>
    <row r="15" spans="1:14" s="21" customFormat="1" ht="20.100000000000001" customHeight="1">
      <c r="A15" s="18"/>
      <c r="B15" s="1454"/>
      <c r="C15" s="346" t="s">
        <v>347</v>
      </c>
      <c r="D15" s="578">
        <v>1588</v>
      </c>
      <c r="E15" s="578">
        <v>244</v>
      </c>
      <c r="F15" s="579">
        <f t="shared" si="0"/>
        <v>100</v>
      </c>
      <c r="G15" s="578">
        <v>127</v>
      </c>
      <c r="H15" s="580">
        <f t="shared" si="1"/>
        <v>52.049180327868847</v>
      </c>
      <c r="I15" s="581">
        <v>117</v>
      </c>
      <c r="J15" s="579">
        <f t="shared" si="2"/>
        <v>47.950819672131146</v>
      </c>
      <c r="K15" s="580">
        <f t="shared" si="3"/>
        <v>15.365239294710328</v>
      </c>
      <c r="M15" s="572"/>
      <c r="N15" s="573"/>
    </row>
    <row r="16" spans="1:14" s="21" customFormat="1" ht="20.100000000000001" customHeight="1">
      <c r="A16" s="18"/>
      <c r="B16" s="1454"/>
      <c r="C16" s="346" t="s">
        <v>346</v>
      </c>
      <c r="D16" s="578">
        <v>830</v>
      </c>
      <c r="E16" s="603">
        <v>105</v>
      </c>
      <c r="F16" s="604">
        <f t="shared" si="0"/>
        <v>100</v>
      </c>
      <c r="G16" s="603">
        <v>38</v>
      </c>
      <c r="H16" s="580">
        <f t="shared" si="1"/>
        <v>36.19047619047619</v>
      </c>
      <c r="I16" s="581">
        <v>67</v>
      </c>
      <c r="J16" s="579">
        <f t="shared" si="2"/>
        <v>63.809523809523803</v>
      </c>
      <c r="K16" s="605">
        <f t="shared" si="3"/>
        <v>12.650602409638553</v>
      </c>
      <c r="M16" s="572"/>
      <c r="N16" s="573"/>
    </row>
    <row r="17" spans="1:14" s="21" customFormat="1" ht="20.100000000000001" customHeight="1">
      <c r="A17" s="18"/>
      <c r="B17" s="1454"/>
      <c r="C17" s="346" t="s">
        <v>348</v>
      </c>
      <c r="D17" s="606">
        <v>5093</v>
      </c>
      <c r="E17" s="578">
        <v>837</v>
      </c>
      <c r="F17" s="579">
        <f t="shared" si="0"/>
        <v>100</v>
      </c>
      <c r="G17" s="578">
        <v>413</v>
      </c>
      <c r="H17" s="580">
        <f t="shared" si="1"/>
        <v>49.342891278375149</v>
      </c>
      <c r="I17" s="581">
        <v>424</v>
      </c>
      <c r="J17" s="579">
        <f t="shared" si="2"/>
        <v>50.657108721624851</v>
      </c>
      <c r="K17" s="580">
        <f t="shared" si="3"/>
        <v>16.434321617906932</v>
      </c>
      <c r="M17" s="572"/>
      <c r="N17" s="573"/>
    </row>
    <row r="18" spans="1:14" s="21" customFormat="1" ht="20.100000000000001" customHeight="1">
      <c r="A18" s="18"/>
      <c r="B18" s="1454"/>
      <c r="C18" s="346" t="s">
        <v>349</v>
      </c>
      <c r="D18" s="578">
        <v>3874</v>
      </c>
      <c r="E18" s="607">
        <v>639</v>
      </c>
      <c r="F18" s="579">
        <f t="shared" si="0"/>
        <v>100</v>
      </c>
      <c r="G18" s="607">
        <v>309</v>
      </c>
      <c r="H18" s="580">
        <f t="shared" si="1"/>
        <v>48.356807511737088</v>
      </c>
      <c r="I18" s="581">
        <v>330</v>
      </c>
      <c r="J18" s="579">
        <f t="shared" si="2"/>
        <v>51.643192488262912</v>
      </c>
      <c r="K18" s="580">
        <f t="shared" si="3"/>
        <v>16.4945792462571</v>
      </c>
      <c r="M18" s="572"/>
      <c r="N18" s="573"/>
    </row>
    <row r="19" spans="1:14" s="21" customFormat="1" ht="20.100000000000001" customHeight="1">
      <c r="A19" s="18"/>
      <c r="B19" s="1454"/>
      <c r="C19" s="346" t="s">
        <v>358</v>
      </c>
      <c r="D19" s="578">
        <v>2501</v>
      </c>
      <c r="E19" s="607">
        <v>450</v>
      </c>
      <c r="F19" s="579">
        <f t="shared" si="0"/>
        <v>100</v>
      </c>
      <c r="G19" s="607">
        <v>225</v>
      </c>
      <c r="H19" s="580">
        <f t="shared" si="1"/>
        <v>50</v>
      </c>
      <c r="I19" s="581">
        <v>225</v>
      </c>
      <c r="J19" s="579">
        <f t="shared" si="2"/>
        <v>50</v>
      </c>
      <c r="K19" s="580">
        <f t="shared" si="3"/>
        <v>17.992802878848462</v>
      </c>
      <c r="M19" s="572"/>
      <c r="N19" s="573"/>
    </row>
    <row r="20" spans="1:14" ht="20.100000000000001" customHeight="1">
      <c r="B20" s="1455"/>
      <c r="C20" s="86" t="s">
        <v>359</v>
      </c>
      <c r="D20" s="582">
        <v>1462</v>
      </c>
      <c r="E20" s="608">
        <v>260</v>
      </c>
      <c r="F20" s="583">
        <f t="shared" si="0"/>
        <v>100</v>
      </c>
      <c r="G20" s="608">
        <v>132</v>
      </c>
      <c r="H20" s="609">
        <f t="shared" si="1"/>
        <v>50.769230769230766</v>
      </c>
      <c r="I20" s="610">
        <v>128</v>
      </c>
      <c r="J20" s="583">
        <f t="shared" si="2"/>
        <v>49.230769230769234</v>
      </c>
      <c r="K20" s="584">
        <f t="shared" si="3"/>
        <v>17.783857729138166</v>
      </c>
      <c r="L20" s="21"/>
      <c r="M20" s="572"/>
      <c r="N20" s="573"/>
    </row>
    <row r="21" spans="1:14" ht="15" customHeight="1">
      <c r="B21" s="35" t="s">
        <v>494</v>
      </c>
      <c r="C21" s="35"/>
    </row>
    <row r="22" spans="1:14" ht="15" customHeight="1">
      <c r="B22" s="35" t="s">
        <v>682</v>
      </c>
      <c r="C22" s="21"/>
    </row>
    <row r="23" spans="1:14">
      <c r="B23" s="35" t="s">
        <v>386</v>
      </c>
      <c r="C23" s="35"/>
    </row>
    <row r="26" spans="1:14">
      <c r="D26" s="572"/>
      <c r="E26" s="572"/>
      <c r="F26" s="572"/>
      <c r="G26" s="572"/>
      <c r="H26" s="572"/>
      <c r="I26" s="572"/>
      <c r="J26" s="572"/>
      <c r="K26" s="572"/>
    </row>
    <row r="27" spans="1:14">
      <c r="D27" s="572"/>
      <c r="E27" s="572"/>
      <c r="F27" s="572"/>
      <c r="G27" s="572"/>
      <c r="H27" s="572"/>
      <c r="I27" s="572"/>
      <c r="J27" s="572"/>
      <c r="K27" s="572"/>
    </row>
  </sheetData>
  <mergeCells count="11">
    <mergeCell ref="G4:J4"/>
    <mergeCell ref="K4:K6"/>
    <mergeCell ref="G5:H5"/>
    <mergeCell ref="I5:J5"/>
    <mergeCell ref="D4:D6"/>
    <mergeCell ref="E4:F5"/>
    <mergeCell ref="B4:C6"/>
    <mergeCell ref="B9:B12"/>
    <mergeCell ref="B13:B20"/>
    <mergeCell ref="B8:C8"/>
    <mergeCell ref="B7:C7"/>
  </mergeCells>
  <phoneticPr fontId="2" type="noConversion"/>
  <conditionalFormatting sqref="D13:D15">
    <cfRule type="cellIs" dxfId="24" priority="11" operator="equal">
      <formula>0</formula>
    </cfRule>
  </conditionalFormatting>
  <conditionalFormatting sqref="D18:D20">
    <cfRule type="cellIs" dxfId="23" priority="10" operator="equal">
      <formula>0</formula>
    </cfRule>
  </conditionalFormatting>
  <conditionalFormatting sqref="D16">
    <cfRule type="cellIs" dxfId="22" priority="9" operator="equal">
      <formula>0</formula>
    </cfRule>
  </conditionalFormatting>
  <conditionalFormatting sqref="E18:E20">
    <cfRule type="cellIs" dxfId="21" priority="8" operator="equal">
      <formula>0</formula>
    </cfRule>
  </conditionalFormatting>
  <conditionalFormatting sqref="F18:F20">
    <cfRule type="cellIs" dxfId="20" priority="7" operator="equal">
      <formula>0</formula>
    </cfRule>
  </conditionalFormatting>
  <conditionalFormatting sqref="G18:G20">
    <cfRule type="cellIs" dxfId="19" priority="6" operator="equal">
      <formula>0</formula>
    </cfRule>
  </conditionalFormatting>
  <conditionalFormatting sqref="J18:J20">
    <cfRule type="cellIs" dxfId="18" priority="5" operator="equal">
      <formula>0</formula>
    </cfRule>
  </conditionalFormatting>
  <conditionalFormatting sqref="K13:K15">
    <cfRule type="cellIs" dxfId="17" priority="4" operator="equal">
      <formula>0</formula>
    </cfRule>
  </conditionalFormatting>
  <conditionalFormatting sqref="K18:K20">
    <cfRule type="cellIs" dxfId="16" priority="3" operator="equal">
      <formula>0</formula>
    </cfRule>
  </conditionalFormatting>
  <conditionalFormatting sqref="K17">
    <cfRule type="cellIs" dxfId="15" priority="2" operator="equal">
      <formula>0</formula>
    </cfRule>
  </conditionalFormatting>
  <conditionalFormatting sqref="J16">
    <cfRule type="cellIs" dxfId="14" priority="1" operator="equal">
      <formula>0</formula>
    </cfRule>
  </conditionalFormatting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ignoredErrors>
    <ignoredError sqref="D8:G8 I8" formulaRange="1"/>
    <ignoredError sqref="H8" formula="1" formulaRange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P17"/>
  <sheetViews>
    <sheetView showZeros="0" zoomScaleNormal="100" zoomScaleSheetLayoutView="100" workbookViewId="0">
      <selection activeCell="K9" sqref="K9"/>
    </sheetView>
  </sheetViews>
  <sheetFormatPr defaultColWidth="9" defaultRowHeight="13.5"/>
  <cols>
    <col min="1" max="1" width="1.25" style="14" customWidth="1"/>
    <col min="2" max="2" width="3.625" style="14" customWidth="1"/>
    <col min="3" max="3" width="4.625" style="14" customWidth="1"/>
    <col min="4" max="7" width="8.625" style="14" customWidth="1"/>
    <col min="8" max="8" width="7.625" style="14" customWidth="1"/>
    <col min="9" max="9" width="8.625" style="14" customWidth="1"/>
    <col min="10" max="10" width="7.625" style="14" customWidth="1"/>
    <col min="11" max="11" width="8.625" style="14" customWidth="1"/>
    <col min="12" max="12" width="7.625" style="14" customWidth="1"/>
    <col min="13" max="13" width="8.625" style="14" customWidth="1"/>
    <col min="14" max="14" width="7.625" style="14" customWidth="1"/>
    <col min="15" max="16384" width="9" style="14"/>
  </cols>
  <sheetData>
    <row r="1" spans="1:16" ht="14.1" customHeight="1">
      <c r="A1" s="12"/>
      <c r="B1" s="41" t="s">
        <v>0</v>
      </c>
      <c r="C1" s="12"/>
      <c r="D1" s="12"/>
      <c r="E1" s="12"/>
      <c r="F1" s="12"/>
    </row>
    <row r="2" spans="1:16" ht="20.100000000000001" customHeight="1">
      <c r="A2" s="12"/>
      <c r="B2" s="16" t="s">
        <v>974</v>
      </c>
      <c r="C2" s="16"/>
      <c r="E2" s="16"/>
      <c r="F2" s="16"/>
      <c r="G2" s="12"/>
      <c r="H2" s="12"/>
      <c r="I2" s="12"/>
      <c r="J2" s="12"/>
      <c r="K2" s="12"/>
      <c r="L2" s="12"/>
      <c r="M2" s="12"/>
      <c r="N2" s="48"/>
    </row>
    <row r="3" spans="1:16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20" t="s">
        <v>563</v>
      </c>
    </row>
    <row r="4" spans="1:16" s="50" customFormat="1" ht="20.100000000000001" customHeight="1">
      <c r="A4" s="49"/>
      <c r="B4" s="1441"/>
      <c r="C4" s="1441"/>
      <c r="D4" s="1441"/>
      <c r="E4" s="1444" t="s">
        <v>975</v>
      </c>
      <c r="F4" s="1429"/>
      <c r="G4" s="1432"/>
      <c r="H4" s="1432"/>
      <c r="I4" s="1432"/>
      <c r="J4" s="1432"/>
      <c r="K4" s="1432"/>
      <c r="L4" s="1432"/>
      <c r="M4" s="1432"/>
      <c r="N4" s="1432"/>
      <c r="O4" s="14"/>
    </row>
    <row r="5" spans="1:16" s="50" customFormat="1" ht="20.100000000000001" customHeight="1">
      <c r="A5" s="49"/>
      <c r="B5" s="1442"/>
      <c r="C5" s="1442"/>
      <c r="D5" s="1442"/>
      <c r="E5" s="1445"/>
      <c r="F5" s="1430"/>
      <c r="G5" s="1433" t="s">
        <v>976</v>
      </c>
      <c r="H5" s="1434"/>
      <c r="I5" s="1437" t="s">
        <v>977</v>
      </c>
      <c r="J5" s="1434"/>
      <c r="K5" s="1437" t="s">
        <v>978</v>
      </c>
      <c r="L5" s="1434"/>
      <c r="M5" s="560" t="s">
        <v>979</v>
      </c>
      <c r="N5" s="561"/>
      <c r="O5" s="14"/>
    </row>
    <row r="6" spans="1:16" s="50" customFormat="1" ht="20.100000000000001" customHeight="1">
      <c r="A6" s="49"/>
      <c r="B6" s="1449"/>
      <c r="C6" s="1449"/>
      <c r="D6" s="1449"/>
      <c r="E6" s="52"/>
      <c r="F6" s="130" t="s">
        <v>2</v>
      </c>
      <c r="G6" s="44"/>
      <c r="H6" s="144" t="s">
        <v>2</v>
      </c>
      <c r="I6" s="565"/>
      <c r="J6" s="144" t="s">
        <v>4</v>
      </c>
      <c r="K6" s="565"/>
      <c r="L6" s="144" t="s">
        <v>4</v>
      </c>
      <c r="M6" s="565"/>
      <c r="N6" s="131" t="s">
        <v>2</v>
      </c>
      <c r="O6" s="14"/>
    </row>
    <row r="7" spans="1:16" s="21" customFormat="1" ht="20.100000000000001" customHeight="1">
      <c r="A7" s="18"/>
      <c r="B7" s="1613" t="s">
        <v>959</v>
      </c>
      <c r="C7" s="1613"/>
      <c r="D7" s="1613"/>
      <c r="E7" s="611">
        <f>SUM(G7,I7,K7,M7)</f>
        <v>6318</v>
      </c>
      <c r="F7" s="612">
        <f>SUM(H7,J7,L7,N7)</f>
        <v>100</v>
      </c>
      <c r="G7" s="613">
        <v>5019</v>
      </c>
      <c r="H7" s="614">
        <f>G7/E7*100</f>
        <v>79.439696106362774</v>
      </c>
      <c r="I7" s="615">
        <v>368</v>
      </c>
      <c r="J7" s="614">
        <f>I7/E7*100</f>
        <v>5.8246280468502691</v>
      </c>
      <c r="K7" s="615">
        <v>596</v>
      </c>
      <c r="L7" s="614">
        <f>K7/E7*100</f>
        <v>9.4333649889205446</v>
      </c>
      <c r="M7" s="615">
        <v>335</v>
      </c>
      <c r="N7" s="616">
        <f>M7/E7*100</f>
        <v>5.3023108578664138</v>
      </c>
      <c r="O7" s="14"/>
    </row>
    <row r="8" spans="1:16" s="21" customFormat="1" ht="20.100000000000001" customHeight="1">
      <c r="A8" s="18"/>
      <c r="B8" s="1557" t="s">
        <v>25</v>
      </c>
      <c r="C8" s="1557"/>
      <c r="D8" s="1557"/>
      <c r="E8" s="617">
        <f>SUM(E11:E14)</f>
        <v>3201</v>
      </c>
      <c r="F8" s="618">
        <v>100</v>
      </c>
      <c r="G8" s="619">
        <f>SUM(G11:G14)</f>
        <v>2933</v>
      </c>
      <c r="H8" s="620">
        <f t="shared" ref="H8:H14" si="0">G8/E8*100</f>
        <v>91.627616369884407</v>
      </c>
      <c r="I8" s="621">
        <f>SUM(I11:I14)</f>
        <v>171</v>
      </c>
      <c r="J8" s="620">
        <f t="shared" ref="J8:J14" si="1">I8/E8*100</f>
        <v>5.342080599812558</v>
      </c>
      <c r="K8" s="621">
        <v>23</v>
      </c>
      <c r="L8" s="620">
        <f t="shared" ref="L8:L12" si="2">K8/E8*100</f>
        <v>0.71852546079350199</v>
      </c>
      <c r="M8" s="621">
        <v>74</v>
      </c>
      <c r="N8" s="622">
        <f t="shared" ref="N8:N12" si="3">M8/E8*100</f>
        <v>2.3117775695095282</v>
      </c>
      <c r="O8" s="14"/>
      <c r="P8" s="199"/>
    </row>
    <row r="9" spans="1:16" s="21" customFormat="1" ht="20.100000000000001" customHeight="1">
      <c r="A9" s="18"/>
      <c r="B9" s="1453" t="s">
        <v>64</v>
      </c>
      <c r="C9" s="1456" t="s">
        <v>11</v>
      </c>
      <c r="D9" s="1457"/>
      <c r="E9" s="595">
        <v>1548</v>
      </c>
      <c r="F9" s="596">
        <v>100</v>
      </c>
      <c r="G9" s="623">
        <v>1404</v>
      </c>
      <c r="H9" s="624">
        <f t="shared" si="0"/>
        <v>90.697674418604649</v>
      </c>
      <c r="I9" s="625">
        <v>106</v>
      </c>
      <c r="J9" s="624">
        <f t="shared" si="1"/>
        <v>6.8475452196382429</v>
      </c>
      <c r="K9" s="625">
        <v>12</v>
      </c>
      <c r="L9" s="624">
        <f t="shared" si="2"/>
        <v>0.77519379844961245</v>
      </c>
      <c r="M9" s="625">
        <v>26</v>
      </c>
      <c r="N9" s="597">
        <f t="shared" si="3"/>
        <v>1.6795865633074936</v>
      </c>
      <c r="O9" s="14"/>
      <c r="P9" s="199"/>
    </row>
    <row r="10" spans="1:16" s="21" customFormat="1" ht="20.100000000000001" customHeight="1">
      <c r="A10" s="18"/>
      <c r="B10" s="1497"/>
      <c r="C10" s="1530" t="s">
        <v>21</v>
      </c>
      <c r="D10" s="1531"/>
      <c r="E10" s="617">
        <v>1653</v>
      </c>
      <c r="F10" s="618">
        <v>100</v>
      </c>
      <c r="G10" s="619">
        <v>1529</v>
      </c>
      <c r="H10" s="620">
        <f t="shared" si="0"/>
        <v>92.498487598306113</v>
      </c>
      <c r="I10" s="621">
        <v>65</v>
      </c>
      <c r="J10" s="620">
        <f t="shared" si="1"/>
        <v>3.9322444041137325</v>
      </c>
      <c r="K10" s="621">
        <v>11</v>
      </c>
      <c r="L10" s="620">
        <f t="shared" si="2"/>
        <v>0.66545674531155474</v>
      </c>
      <c r="M10" s="621">
        <v>48</v>
      </c>
      <c r="N10" s="622">
        <f t="shared" si="3"/>
        <v>2.9038112522686026</v>
      </c>
      <c r="O10" s="14"/>
      <c r="P10" s="199"/>
    </row>
    <row r="11" spans="1:16" s="21" customFormat="1" ht="20.100000000000001" customHeight="1">
      <c r="A11" s="18"/>
      <c r="B11" s="1501" t="s">
        <v>980</v>
      </c>
      <c r="C11" s="1683" t="s">
        <v>41</v>
      </c>
      <c r="D11" s="1504"/>
      <c r="E11" s="595">
        <v>671</v>
      </c>
      <c r="F11" s="596">
        <v>100</v>
      </c>
      <c r="G11" s="623">
        <v>565</v>
      </c>
      <c r="H11" s="624">
        <f t="shared" si="0"/>
        <v>84.2026825633383</v>
      </c>
      <c r="I11" s="625">
        <v>54</v>
      </c>
      <c r="J11" s="624">
        <f t="shared" si="1"/>
        <v>8.0476900149031287</v>
      </c>
      <c r="K11" s="625">
        <v>12</v>
      </c>
      <c r="L11" s="624">
        <f t="shared" si="2"/>
        <v>1.7883755588673622</v>
      </c>
      <c r="M11" s="625">
        <v>40</v>
      </c>
      <c r="N11" s="597">
        <f t="shared" si="3"/>
        <v>5.9612518628912072</v>
      </c>
      <c r="O11" s="14"/>
      <c r="P11" s="199"/>
    </row>
    <row r="12" spans="1:16" s="21" customFormat="1" ht="20.100000000000001" customHeight="1">
      <c r="A12" s="18"/>
      <c r="B12" s="1507"/>
      <c r="C12" s="1684" t="s">
        <v>8</v>
      </c>
      <c r="D12" s="1500"/>
      <c r="E12" s="578">
        <v>691</v>
      </c>
      <c r="F12" s="579">
        <v>100</v>
      </c>
      <c r="G12" s="607">
        <v>628</v>
      </c>
      <c r="H12" s="626">
        <f t="shared" si="0"/>
        <v>90.88277858176555</v>
      </c>
      <c r="I12" s="627">
        <v>36</v>
      </c>
      <c r="J12" s="628">
        <f t="shared" si="1"/>
        <v>5.2098408104196814</v>
      </c>
      <c r="K12" s="627">
        <v>5</v>
      </c>
      <c r="L12" s="628">
        <f t="shared" si="2"/>
        <v>0.72358900144717797</v>
      </c>
      <c r="M12" s="627">
        <v>22</v>
      </c>
      <c r="N12" s="580">
        <f t="shared" si="3"/>
        <v>3.1837916063675831</v>
      </c>
      <c r="O12" s="14"/>
      <c r="P12" s="199"/>
    </row>
    <row r="13" spans="1:16" s="21" customFormat="1" ht="20.100000000000001" customHeight="1">
      <c r="A13" s="18"/>
      <c r="B13" s="1507"/>
      <c r="C13" s="1684" t="s">
        <v>42</v>
      </c>
      <c r="D13" s="1500"/>
      <c r="E13" s="578">
        <v>767</v>
      </c>
      <c r="F13" s="579">
        <v>100</v>
      </c>
      <c r="G13" s="607">
        <v>715</v>
      </c>
      <c r="H13" s="629">
        <f t="shared" si="0"/>
        <v>93.220338983050837</v>
      </c>
      <c r="I13" s="627">
        <v>40</v>
      </c>
      <c r="J13" s="628">
        <f t="shared" si="1"/>
        <v>5.2151238591916558</v>
      </c>
      <c r="K13" s="627" t="s">
        <v>1111</v>
      </c>
      <c r="L13" s="628" t="s">
        <v>1111</v>
      </c>
      <c r="M13" s="627" t="s">
        <v>1112</v>
      </c>
      <c r="N13" s="580" t="s">
        <v>1111</v>
      </c>
      <c r="O13" s="14"/>
      <c r="P13" s="199"/>
    </row>
    <row r="14" spans="1:16" s="21" customFormat="1" ht="20.100000000000001" customHeight="1">
      <c r="A14" s="18"/>
      <c r="B14" s="1508"/>
      <c r="C14" s="1685" t="s">
        <v>36</v>
      </c>
      <c r="D14" s="1510"/>
      <c r="E14" s="582">
        <v>1072</v>
      </c>
      <c r="F14" s="583">
        <v>100</v>
      </c>
      <c r="G14" s="608">
        <v>1025</v>
      </c>
      <c r="H14" s="630">
        <f t="shared" si="0"/>
        <v>95.615671641791039</v>
      </c>
      <c r="I14" s="631">
        <v>41</v>
      </c>
      <c r="J14" s="632">
        <f t="shared" si="1"/>
        <v>3.8246268656716418</v>
      </c>
      <c r="K14" s="631" t="s">
        <v>1112</v>
      </c>
      <c r="L14" s="632" t="s">
        <v>1111</v>
      </c>
      <c r="M14" s="631" t="s">
        <v>1111</v>
      </c>
      <c r="N14" s="584" t="s">
        <v>1111</v>
      </c>
      <c r="O14" s="14"/>
      <c r="P14" s="199"/>
    </row>
    <row r="15" spans="1:16" s="21" customFormat="1" ht="15" customHeight="1">
      <c r="A15" s="18"/>
      <c r="B15" s="35" t="s">
        <v>981</v>
      </c>
      <c r="C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14"/>
    </row>
    <row r="16" spans="1:16" s="21" customFormat="1" ht="15" customHeight="1">
      <c r="A16" s="18"/>
      <c r="B16" s="35" t="s">
        <v>982</v>
      </c>
      <c r="C16" s="35"/>
      <c r="E16" s="36"/>
      <c r="F16" s="36"/>
      <c r="G16" s="36"/>
      <c r="H16" s="36"/>
      <c r="I16" s="12"/>
      <c r="J16" s="18"/>
      <c r="K16" s="12"/>
      <c r="L16" s="18"/>
      <c r="M16" s="12"/>
      <c r="N16" s="18"/>
    </row>
    <row r="17" spans="1:14" s="62" customFormat="1" ht="30" customHeight="1">
      <c r="A17" s="60"/>
      <c r="B17" s="1498" t="s">
        <v>983</v>
      </c>
      <c r="C17" s="1498"/>
      <c r="D17" s="1498"/>
      <c r="E17" s="1498"/>
      <c r="F17" s="1498"/>
      <c r="G17" s="1498"/>
      <c r="H17" s="1498"/>
      <c r="I17" s="1498"/>
      <c r="J17" s="1498"/>
      <c r="K17" s="1498"/>
      <c r="L17" s="1498"/>
      <c r="M17" s="1498"/>
      <c r="N17" s="1498"/>
    </row>
  </sheetData>
  <mergeCells count="17">
    <mergeCell ref="B4:D6"/>
    <mergeCell ref="E4:F5"/>
    <mergeCell ref="G4:N4"/>
    <mergeCell ref="G5:H5"/>
    <mergeCell ref="I5:J5"/>
    <mergeCell ref="K5:L5"/>
    <mergeCell ref="B17:N17"/>
    <mergeCell ref="B7:D7"/>
    <mergeCell ref="B8:D8"/>
    <mergeCell ref="B9:B10"/>
    <mergeCell ref="C9:D9"/>
    <mergeCell ref="C10:D10"/>
    <mergeCell ref="B11:B14"/>
    <mergeCell ref="C11:D11"/>
    <mergeCell ref="C12:D12"/>
    <mergeCell ref="C13:D13"/>
    <mergeCell ref="C14:D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ignoredErrors>
    <ignoredError sqref="E8:G8" formulaRange="1"/>
    <ignoredError sqref="H8:J8 L8" formula="1" formulaRange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K17"/>
  <sheetViews>
    <sheetView showZeros="0" zoomScaleNormal="100" zoomScaleSheetLayoutView="100" workbookViewId="0"/>
  </sheetViews>
  <sheetFormatPr defaultColWidth="9" defaultRowHeight="13.5"/>
  <cols>
    <col min="1" max="1" width="1.25" style="14" customWidth="1"/>
    <col min="2" max="2" width="3.625" style="14" customWidth="1"/>
    <col min="3" max="3" width="4.625" style="14" customWidth="1"/>
    <col min="4" max="4" width="8.625" style="14" customWidth="1"/>
    <col min="5" max="6" width="12.625" style="14" customWidth="1"/>
    <col min="7" max="7" width="15.625" style="14" customWidth="1"/>
    <col min="8" max="8" width="7.625" style="14" customWidth="1"/>
    <col min="9" max="9" width="15.625" style="14" customWidth="1"/>
    <col min="10" max="10" width="7.625" style="14" customWidth="1"/>
    <col min="11" max="16384" width="9" style="14"/>
  </cols>
  <sheetData>
    <row r="1" spans="1:11" ht="14.1" customHeight="1">
      <c r="A1" s="12"/>
      <c r="B1" s="41" t="s">
        <v>0</v>
      </c>
      <c r="C1" s="12"/>
      <c r="D1" s="12"/>
      <c r="E1" s="12"/>
      <c r="F1" s="12"/>
    </row>
    <row r="2" spans="1:11" ht="20.100000000000001" customHeight="1">
      <c r="A2" s="12"/>
      <c r="B2" s="16" t="s">
        <v>697</v>
      </c>
      <c r="C2" s="16"/>
      <c r="E2" s="16"/>
      <c r="F2" s="16"/>
      <c r="G2" s="12"/>
      <c r="H2" s="12"/>
      <c r="I2" s="12"/>
      <c r="J2" s="48"/>
    </row>
    <row r="3" spans="1:11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20" t="s">
        <v>436</v>
      </c>
    </row>
    <row r="4" spans="1:11" s="50" customFormat="1" ht="20.100000000000001" customHeight="1">
      <c r="A4" s="49"/>
      <c r="B4" s="1441"/>
      <c r="C4" s="1441"/>
      <c r="D4" s="1447"/>
      <c r="E4" s="1444" t="s">
        <v>225</v>
      </c>
      <c r="F4" s="1429"/>
      <c r="G4" s="1432"/>
      <c r="H4" s="1432"/>
      <c r="I4" s="1432"/>
      <c r="J4" s="1432"/>
      <c r="K4" s="14"/>
    </row>
    <row r="5" spans="1:11" s="50" customFormat="1" ht="35.1" customHeight="1">
      <c r="A5" s="49"/>
      <c r="B5" s="1442"/>
      <c r="C5" s="1442"/>
      <c r="D5" s="1448"/>
      <c r="E5" s="1445"/>
      <c r="F5" s="1430"/>
      <c r="G5" s="1444" t="s">
        <v>698</v>
      </c>
      <c r="H5" s="1474"/>
      <c r="I5" s="1473" t="s">
        <v>699</v>
      </c>
      <c r="J5" s="1429"/>
      <c r="K5" s="14"/>
    </row>
    <row r="6" spans="1:11" s="50" customFormat="1" ht="20.100000000000001" customHeight="1">
      <c r="A6" s="49"/>
      <c r="B6" s="1449"/>
      <c r="C6" s="1449"/>
      <c r="D6" s="1450"/>
      <c r="E6" s="52"/>
      <c r="F6" s="130" t="s">
        <v>2</v>
      </c>
      <c r="G6" s="44"/>
      <c r="H6" s="144" t="s">
        <v>2</v>
      </c>
      <c r="I6" s="338"/>
      <c r="J6" s="131" t="s">
        <v>2</v>
      </c>
      <c r="K6" s="14"/>
    </row>
    <row r="7" spans="1:11" s="21" customFormat="1" ht="20.100000000000001" customHeight="1">
      <c r="A7" s="18"/>
      <c r="B7" s="1613" t="s">
        <v>329</v>
      </c>
      <c r="C7" s="1613"/>
      <c r="D7" s="1692"/>
      <c r="E7" s="611">
        <f>SUM(G7,I7)</f>
        <v>6318</v>
      </c>
      <c r="F7" s="612">
        <f>SUM(H7,J7)</f>
        <v>100</v>
      </c>
      <c r="G7" s="613">
        <v>2606</v>
      </c>
      <c r="H7" s="614">
        <f>G7/E7*100</f>
        <v>41.247230136119022</v>
      </c>
      <c r="I7" s="615">
        <v>3712</v>
      </c>
      <c r="J7" s="616">
        <f>I7/E7*100</f>
        <v>58.752769863880971</v>
      </c>
      <c r="K7" s="14"/>
    </row>
    <row r="8" spans="1:11" s="21" customFormat="1" ht="20.100000000000001" customHeight="1">
      <c r="A8" s="18"/>
      <c r="B8" s="1467" t="s">
        <v>25</v>
      </c>
      <c r="C8" s="1467"/>
      <c r="D8" s="1468"/>
      <c r="E8" s="617">
        <f>SUM(E11:E14)</f>
        <v>3201</v>
      </c>
      <c r="F8" s="618">
        <v>100</v>
      </c>
      <c r="G8" s="619">
        <v>987</v>
      </c>
      <c r="H8" s="620">
        <f t="shared" ref="H8:H14" si="0">G8/E8*100</f>
        <v>30.834114339268982</v>
      </c>
      <c r="I8" s="621">
        <v>2214</v>
      </c>
      <c r="J8" s="622">
        <f t="shared" ref="J8:J14" si="1">I8/E8*100</f>
        <v>69.165885660731021</v>
      </c>
      <c r="K8" s="14"/>
    </row>
    <row r="9" spans="1:11" s="21" customFormat="1" ht="20.100000000000001" customHeight="1">
      <c r="A9" s="18"/>
      <c r="B9" s="1453" t="s">
        <v>24</v>
      </c>
      <c r="C9" s="1456" t="s">
        <v>11</v>
      </c>
      <c r="D9" s="1457"/>
      <c r="E9" s="595">
        <v>1548</v>
      </c>
      <c r="F9" s="596">
        <v>100</v>
      </c>
      <c r="G9" s="623">
        <v>521</v>
      </c>
      <c r="H9" s="624">
        <f t="shared" si="0"/>
        <v>33.656330749354005</v>
      </c>
      <c r="I9" s="625">
        <v>1027</v>
      </c>
      <c r="J9" s="597">
        <f t="shared" si="1"/>
        <v>66.343669250646002</v>
      </c>
      <c r="K9" s="14"/>
    </row>
    <row r="10" spans="1:11" s="21" customFormat="1" ht="20.100000000000001" customHeight="1">
      <c r="A10" s="18"/>
      <c r="B10" s="1497"/>
      <c r="C10" s="1530" t="s">
        <v>12</v>
      </c>
      <c r="D10" s="1531"/>
      <c r="E10" s="617">
        <v>1653</v>
      </c>
      <c r="F10" s="618">
        <v>100</v>
      </c>
      <c r="G10" s="619">
        <v>466</v>
      </c>
      <c r="H10" s="620">
        <f t="shared" si="0"/>
        <v>28.191167574107684</v>
      </c>
      <c r="I10" s="621">
        <v>1187</v>
      </c>
      <c r="J10" s="622">
        <f t="shared" si="1"/>
        <v>71.808832425892319</v>
      </c>
      <c r="K10" s="14"/>
    </row>
    <row r="11" spans="1:11" s="21" customFormat="1" ht="20.100000000000001" customHeight="1">
      <c r="A11" s="18"/>
      <c r="B11" s="1501" t="s">
        <v>226</v>
      </c>
      <c r="C11" s="1683" t="s">
        <v>41</v>
      </c>
      <c r="D11" s="1504"/>
      <c r="E11" s="595">
        <v>671</v>
      </c>
      <c r="F11" s="596">
        <v>100</v>
      </c>
      <c r="G11" s="623">
        <v>253</v>
      </c>
      <c r="H11" s="624">
        <f t="shared" si="0"/>
        <v>37.704918032786885</v>
      </c>
      <c r="I11" s="625">
        <v>418</v>
      </c>
      <c r="J11" s="597">
        <f t="shared" si="1"/>
        <v>62.295081967213115</v>
      </c>
      <c r="K11" s="14"/>
    </row>
    <row r="12" spans="1:11" s="21" customFormat="1" ht="20.100000000000001" customHeight="1">
      <c r="A12" s="18"/>
      <c r="B12" s="1507"/>
      <c r="C12" s="1684" t="s">
        <v>8</v>
      </c>
      <c r="D12" s="1500"/>
      <c r="E12" s="578">
        <v>691</v>
      </c>
      <c r="F12" s="579">
        <v>100</v>
      </c>
      <c r="G12" s="607">
        <v>224</v>
      </c>
      <c r="H12" s="626">
        <f t="shared" si="0"/>
        <v>32.416787264833573</v>
      </c>
      <c r="I12" s="627">
        <v>467</v>
      </c>
      <c r="J12" s="580">
        <f t="shared" si="1"/>
        <v>67.583212735166427</v>
      </c>
      <c r="K12" s="14"/>
    </row>
    <row r="13" spans="1:11" s="21" customFormat="1" ht="20.100000000000001" customHeight="1">
      <c r="A13" s="18"/>
      <c r="B13" s="1507"/>
      <c r="C13" s="1684" t="s">
        <v>42</v>
      </c>
      <c r="D13" s="1500"/>
      <c r="E13" s="578">
        <v>767</v>
      </c>
      <c r="F13" s="579">
        <v>100</v>
      </c>
      <c r="G13" s="607">
        <v>229</v>
      </c>
      <c r="H13" s="629">
        <f t="shared" si="0"/>
        <v>29.856584093872229</v>
      </c>
      <c r="I13" s="627">
        <v>538</v>
      </c>
      <c r="J13" s="580">
        <f t="shared" si="1"/>
        <v>70.143415906127771</v>
      </c>
      <c r="K13" s="14"/>
    </row>
    <row r="14" spans="1:11" s="21" customFormat="1" ht="20.100000000000001" customHeight="1">
      <c r="A14" s="18"/>
      <c r="B14" s="1508"/>
      <c r="C14" s="1685" t="s">
        <v>36</v>
      </c>
      <c r="D14" s="1510"/>
      <c r="E14" s="582">
        <v>1072</v>
      </c>
      <c r="F14" s="583">
        <v>100</v>
      </c>
      <c r="G14" s="608">
        <v>281</v>
      </c>
      <c r="H14" s="630">
        <f t="shared" si="0"/>
        <v>26.212686567164177</v>
      </c>
      <c r="I14" s="633">
        <v>791</v>
      </c>
      <c r="J14" s="634">
        <f t="shared" si="1"/>
        <v>73.787313432835816</v>
      </c>
      <c r="K14" s="14"/>
    </row>
    <row r="15" spans="1:11" s="21" customFormat="1" ht="15" customHeight="1">
      <c r="A15" s="18"/>
      <c r="B15" s="35" t="s">
        <v>494</v>
      </c>
      <c r="C15" s="35"/>
      <c r="E15" s="36"/>
      <c r="F15" s="36"/>
      <c r="G15" s="36"/>
      <c r="H15" s="36"/>
      <c r="I15" s="36"/>
      <c r="J15" s="36"/>
      <c r="K15" s="14"/>
    </row>
    <row r="16" spans="1:11" s="21" customFormat="1" ht="15" customHeight="1">
      <c r="A16" s="18"/>
      <c r="B16" s="35" t="s">
        <v>766</v>
      </c>
      <c r="C16" s="35"/>
      <c r="E16" s="36"/>
      <c r="F16" s="36"/>
      <c r="G16" s="36"/>
      <c r="H16" s="12"/>
      <c r="I16" s="18"/>
    </row>
    <row r="17" spans="1:9" s="21" customFormat="1" ht="15" customHeight="1">
      <c r="A17" s="18"/>
      <c r="B17" s="35" t="s">
        <v>845</v>
      </c>
      <c r="C17" s="18"/>
      <c r="D17" s="35"/>
      <c r="E17" s="38"/>
      <c r="F17" s="38"/>
      <c r="G17" s="38"/>
      <c r="H17" s="38"/>
      <c r="I17" s="38"/>
    </row>
  </sheetData>
  <mergeCells count="15">
    <mergeCell ref="B8:D8"/>
    <mergeCell ref="B9:B10"/>
    <mergeCell ref="C9:D9"/>
    <mergeCell ref="C10:D10"/>
    <mergeCell ref="B11:B14"/>
    <mergeCell ref="C11:D11"/>
    <mergeCell ref="C12:D12"/>
    <mergeCell ref="C13:D13"/>
    <mergeCell ref="C14:D14"/>
    <mergeCell ref="B4:D6"/>
    <mergeCell ref="G4:J4"/>
    <mergeCell ref="G5:H5"/>
    <mergeCell ref="B7:D7"/>
    <mergeCell ref="I5:J5"/>
    <mergeCell ref="E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ignoredErrors>
    <ignoredError sqref="E8" formulaRange="1"/>
  </ignoredError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O16"/>
  <sheetViews>
    <sheetView showZeros="0" zoomScaleNormal="100" zoomScaleSheetLayoutView="100" workbookViewId="0">
      <selection activeCell="M13" sqref="M13"/>
    </sheetView>
  </sheetViews>
  <sheetFormatPr defaultColWidth="9" defaultRowHeight="13.5"/>
  <cols>
    <col min="1" max="1" width="1.25" style="14" customWidth="1"/>
    <col min="2" max="2" width="3.625" style="14" customWidth="1"/>
    <col min="3" max="3" width="12.625" style="14" customWidth="1"/>
    <col min="4" max="6" width="10.625" style="14" customWidth="1"/>
    <col min="7" max="7" width="8.625" style="14" customWidth="1"/>
    <col min="8" max="8" width="10.625" style="14" customWidth="1"/>
    <col min="9" max="9" width="8.625" style="14" customWidth="1"/>
    <col min="10" max="10" width="10.625" style="14" customWidth="1"/>
    <col min="11" max="11" width="8.625" style="14" customWidth="1"/>
    <col min="12" max="12" width="10.625" style="14" customWidth="1"/>
    <col min="13" max="13" width="8.625" style="14" customWidth="1"/>
    <col min="14" max="16384" width="9" style="14"/>
  </cols>
  <sheetData>
    <row r="1" spans="1:15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5" ht="20.100000000000001" customHeight="1">
      <c r="A2" s="12"/>
      <c r="B2" s="16" t="s">
        <v>996</v>
      </c>
      <c r="C2" s="16"/>
      <c r="D2" s="16"/>
      <c r="E2" s="16"/>
      <c r="F2" s="16"/>
      <c r="G2" s="16"/>
      <c r="H2" s="12"/>
      <c r="I2" s="12"/>
      <c r="J2" s="12"/>
      <c r="K2" s="12"/>
      <c r="L2" s="12"/>
      <c r="M2" s="12"/>
    </row>
    <row r="3" spans="1:15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20"/>
      <c r="J3" s="18"/>
      <c r="K3" s="20"/>
      <c r="L3" s="18"/>
      <c r="M3" s="20" t="s">
        <v>927</v>
      </c>
    </row>
    <row r="4" spans="1:15" s="21" customFormat="1" ht="20.100000000000001" customHeight="1">
      <c r="A4" s="18"/>
      <c r="B4" s="1441"/>
      <c r="C4" s="1447"/>
      <c r="D4" s="1444" t="s">
        <v>928</v>
      </c>
      <c r="E4" s="1429"/>
      <c r="F4" s="1432" t="s">
        <v>929</v>
      </c>
      <c r="G4" s="1432"/>
      <c r="H4" s="1432"/>
      <c r="I4" s="1432"/>
      <c r="J4" s="1432"/>
      <c r="K4" s="1432"/>
      <c r="L4" s="1432"/>
      <c r="M4" s="1432"/>
    </row>
    <row r="5" spans="1:15" s="21" customFormat="1" ht="20.100000000000001" customHeight="1">
      <c r="A5" s="18"/>
      <c r="B5" s="1442"/>
      <c r="C5" s="1448"/>
      <c r="D5" s="1445"/>
      <c r="E5" s="1430"/>
      <c r="F5" s="1433" t="s">
        <v>930</v>
      </c>
      <c r="G5" s="1434"/>
      <c r="H5" s="1438" t="s">
        <v>101</v>
      </c>
      <c r="I5" s="1442"/>
      <c r="J5" s="1438" t="s">
        <v>100</v>
      </c>
      <c r="K5" s="1442"/>
      <c r="L5" s="1438" t="s">
        <v>99</v>
      </c>
      <c r="M5" s="1442"/>
    </row>
    <row r="6" spans="1:15" s="21" customFormat="1" ht="20.100000000000001" customHeight="1">
      <c r="A6" s="18"/>
      <c r="B6" s="1442"/>
      <c r="C6" s="1448"/>
      <c r="D6" s="413"/>
      <c r="E6" s="404" t="s">
        <v>2</v>
      </c>
      <c r="F6" s="247"/>
      <c r="G6" s="404" t="s">
        <v>2</v>
      </c>
      <c r="H6" s="228"/>
      <c r="I6" s="404" t="s">
        <v>2</v>
      </c>
      <c r="J6" s="228"/>
      <c r="K6" s="404" t="s">
        <v>2</v>
      </c>
      <c r="L6" s="228"/>
      <c r="M6" s="404" t="s">
        <v>2</v>
      </c>
    </row>
    <row r="7" spans="1:15" s="21" customFormat="1" ht="20.100000000000001" customHeight="1">
      <c r="A7" s="18"/>
      <c r="B7" s="1451" t="s">
        <v>351</v>
      </c>
      <c r="C7" s="406" t="s">
        <v>28</v>
      </c>
      <c r="D7" s="470">
        <v>3084</v>
      </c>
      <c r="E7" s="526">
        <v>100</v>
      </c>
      <c r="F7" s="475">
        <v>1368</v>
      </c>
      <c r="G7" s="526">
        <v>44.357976653696497</v>
      </c>
      <c r="H7" s="469">
        <v>894</v>
      </c>
      <c r="I7" s="526">
        <v>28.988326848249031</v>
      </c>
      <c r="J7" s="469">
        <v>30</v>
      </c>
      <c r="K7" s="526">
        <v>0.97276264591439687</v>
      </c>
      <c r="L7" s="469">
        <v>792</v>
      </c>
      <c r="M7" s="526">
        <v>25.680933852140075</v>
      </c>
      <c r="O7" s="559"/>
    </row>
    <row r="8" spans="1:15" s="21" customFormat="1" ht="20.100000000000001" customHeight="1">
      <c r="A8" s="18"/>
      <c r="B8" s="1463"/>
      <c r="C8" s="153" t="s">
        <v>227</v>
      </c>
      <c r="D8" s="486">
        <v>930</v>
      </c>
      <c r="E8" s="527">
        <v>100</v>
      </c>
      <c r="F8" s="491">
        <v>424</v>
      </c>
      <c r="G8" s="527">
        <v>45.591397849462368</v>
      </c>
      <c r="H8" s="485">
        <v>225</v>
      </c>
      <c r="I8" s="527">
        <v>24.193548387096776</v>
      </c>
      <c r="J8" s="485">
        <v>9</v>
      </c>
      <c r="K8" s="527">
        <v>0.967741935483871</v>
      </c>
      <c r="L8" s="485">
        <v>272</v>
      </c>
      <c r="M8" s="527">
        <v>29.247311827956992</v>
      </c>
      <c r="O8" s="559"/>
    </row>
    <row r="9" spans="1:15" s="21" customFormat="1" ht="20.100000000000001" customHeight="1">
      <c r="A9" s="18"/>
      <c r="B9" s="1557"/>
      <c r="C9" s="209" t="s">
        <v>223</v>
      </c>
      <c r="D9" s="494">
        <v>2154</v>
      </c>
      <c r="E9" s="528">
        <v>100</v>
      </c>
      <c r="F9" s="499">
        <v>944</v>
      </c>
      <c r="G9" s="528">
        <v>43.825441039925721</v>
      </c>
      <c r="H9" s="493">
        <v>669</v>
      </c>
      <c r="I9" s="528">
        <v>31.058495821727018</v>
      </c>
      <c r="J9" s="493">
        <v>21</v>
      </c>
      <c r="K9" s="528">
        <v>0.97493036211699169</v>
      </c>
      <c r="L9" s="493">
        <v>520</v>
      </c>
      <c r="M9" s="528">
        <v>24.141132776230272</v>
      </c>
      <c r="O9" s="559"/>
    </row>
    <row r="10" spans="1:15" s="21" customFormat="1" ht="20.100000000000001" customHeight="1">
      <c r="A10" s="18"/>
      <c r="B10" s="1463" t="s">
        <v>171</v>
      </c>
      <c r="C10" s="409" t="s">
        <v>28</v>
      </c>
      <c r="D10" s="502">
        <v>2105</v>
      </c>
      <c r="E10" s="529">
        <v>100.00000000000001</v>
      </c>
      <c r="F10" s="507">
        <v>723</v>
      </c>
      <c r="G10" s="529">
        <v>34.346793349168649</v>
      </c>
      <c r="H10" s="501">
        <v>818</v>
      </c>
      <c r="I10" s="529">
        <v>38.859857482185269</v>
      </c>
      <c r="J10" s="501">
        <v>18</v>
      </c>
      <c r="K10" s="529">
        <v>0.85510688836104509</v>
      </c>
      <c r="L10" s="501">
        <v>546</v>
      </c>
      <c r="M10" s="529">
        <v>25.938242280285035</v>
      </c>
      <c r="O10" s="559"/>
    </row>
    <row r="11" spans="1:15" s="21" customFormat="1" ht="20.100000000000001" customHeight="1">
      <c r="A11" s="18"/>
      <c r="B11" s="1463"/>
      <c r="C11" s="153" t="s">
        <v>227</v>
      </c>
      <c r="D11" s="486">
        <v>630</v>
      </c>
      <c r="E11" s="527">
        <v>100.00000000000001</v>
      </c>
      <c r="F11" s="491">
        <v>239</v>
      </c>
      <c r="G11" s="527">
        <v>37.936507936507937</v>
      </c>
      <c r="H11" s="485">
        <v>205</v>
      </c>
      <c r="I11" s="527">
        <v>32.539682539682538</v>
      </c>
      <c r="J11" s="485" t="s">
        <v>924</v>
      </c>
      <c r="K11" s="527" t="s">
        <v>924</v>
      </c>
      <c r="L11" s="485" t="s">
        <v>1112</v>
      </c>
      <c r="M11" s="527" t="s">
        <v>1114</v>
      </c>
      <c r="O11" s="559"/>
    </row>
    <row r="12" spans="1:15" s="21" customFormat="1" ht="20.100000000000001" customHeight="1">
      <c r="A12" s="18"/>
      <c r="B12" s="1464"/>
      <c r="C12" s="86" t="s">
        <v>223</v>
      </c>
      <c r="D12" s="510">
        <v>1475</v>
      </c>
      <c r="E12" s="530">
        <v>100</v>
      </c>
      <c r="F12" s="515">
        <v>484</v>
      </c>
      <c r="G12" s="530">
        <v>32.813559322033896</v>
      </c>
      <c r="H12" s="509">
        <v>613</v>
      </c>
      <c r="I12" s="530">
        <v>41.559322033898304</v>
      </c>
      <c r="J12" s="509" t="s">
        <v>1111</v>
      </c>
      <c r="K12" s="530" t="s">
        <v>1111</v>
      </c>
      <c r="L12" s="509" t="s">
        <v>1112</v>
      </c>
      <c r="M12" s="530" t="s">
        <v>1112</v>
      </c>
      <c r="O12" s="559"/>
    </row>
    <row r="13" spans="1:15" s="154" customFormat="1" ht="15" customHeight="1">
      <c r="B13" s="35" t="s">
        <v>768</v>
      </c>
    </row>
    <row r="14" spans="1:15" ht="15" customHeight="1">
      <c r="B14" s="56" t="s">
        <v>846</v>
      </c>
    </row>
    <row r="15" spans="1:15">
      <c r="B15" s="248" t="s">
        <v>847</v>
      </c>
      <c r="C15" s="332"/>
      <c r="D15" s="332"/>
      <c r="E15" s="332"/>
    </row>
    <row r="16" spans="1:15" s="154" customFormat="1" ht="12"/>
  </sheetData>
  <mergeCells count="9">
    <mergeCell ref="B7:B9"/>
    <mergeCell ref="B10:B12"/>
    <mergeCell ref="B4:C6"/>
    <mergeCell ref="D4:E5"/>
    <mergeCell ref="F4:M4"/>
    <mergeCell ref="F5:G5"/>
    <mergeCell ref="H5:I5"/>
    <mergeCell ref="J5:K5"/>
    <mergeCell ref="L5:M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M13"/>
  <sheetViews>
    <sheetView showZeros="0" zoomScaleNormal="100" zoomScaleSheetLayoutView="100" workbookViewId="0"/>
  </sheetViews>
  <sheetFormatPr defaultColWidth="9" defaultRowHeight="13.5"/>
  <cols>
    <col min="1" max="1" width="1.25" style="14" customWidth="1"/>
    <col min="2" max="2" width="3.625" style="14" customWidth="1"/>
    <col min="3" max="3" width="12.625" style="14" customWidth="1"/>
    <col min="4" max="5" width="10.625" style="14" customWidth="1"/>
    <col min="6" max="6" width="8" style="14" customWidth="1"/>
    <col min="7" max="12" width="10.625" style="14" customWidth="1"/>
    <col min="13" max="16384" width="9" style="14"/>
  </cols>
  <sheetData>
    <row r="1" spans="1:13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</row>
    <row r="2" spans="1:13" ht="20.100000000000001" customHeight="1">
      <c r="A2" s="12"/>
      <c r="B2" s="16" t="s">
        <v>696</v>
      </c>
      <c r="C2" s="16"/>
      <c r="D2" s="16"/>
      <c r="E2" s="16"/>
      <c r="F2" s="16"/>
      <c r="G2" s="12"/>
      <c r="H2" s="12"/>
      <c r="I2" s="12"/>
    </row>
    <row r="3" spans="1:13" s="21" customFormat="1" ht="20.100000000000001" customHeight="1">
      <c r="A3" s="18"/>
      <c r="B3" s="408"/>
      <c r="C3" s="408"/>
      <c r="D3" s="195"/>
      <c r="E3" s="195"/>
      <c r="F3" s="37"/>
      <c r="G3" s="29"/>
      <c r="H3" s="29"/>
      <c r="I3" s="29"/>
      <c r="M3" s="20" t="s">
        <v>1</v>
      </c>
    </row>
    <row r="4" spans="1:13" s="21" customFormat="1" ht="20.100000000000001" customHeight="1">
      <c r="A4" s="18"/>
      <c r="B4" s="1441"/>
      <c r="C4" s="1447"/>
      <c r="D4" s="1689" t="s">
        <v>293</v>
      </c>
      <c r="E4" s="1429" t="s">
        <v>294</v>
      </c>
      <c r="F4" s="1441"/>
      <c r="G4" s="1432" t="s">
        <v>295</v>
      </c>
      <c r="H4" s="1432"/>
      <c r="I4" s="1432"/>
      <c r="J4" s="1432"/>
      <c r="K4" s="1432"/>
      <c r="L4" s="1432"/>
      <c r="M4" s="1433" t="s">
        <v>496</v>
      </c>
    </row>
    <row r="5" spans="1:13" s="21" customFormat="1" ht="20.100000000000001" customHeight="1">
      <c r="A5" s="18"/>
      <c r="B5" s="1442"/>
      <c r="C5" s="1448"/>
      <c r="D5" s="1690"/>
      <c r="E5" s="1442"/>
      <c r="F5" s="1442"/>
      <c r="G5" s="1667" t="s">
        <v>297</v>
      </c>
      <c r="H5" s="1693" t="s">
        <v>165</v>
      </c>
      <c r="I5" s="1693" t="s">
        <v>166</v>
      </c>
      <c r="J5" s="1693" t="s">
        <v>298</v>
      </c>
      <c r="K5" s="1693" t="s">
        <v>299</v>
      </c>
      <c r="L5" s="1695" t="s">
        <v>495</v>
      </c>
      <c r="M5" s="1435"/>
    </row>
    <row r="6" spans="1:13" s="21" customFormat="1" ht="20.100000000000001" customHeight="1">
      <c r="A6" s="18"/>
      <c r="B6" s="1442"/>
      <c r="C6" s="1448"/>
      <c r="D6" s="415"/>
      <c r="E6" s="413"/>
      <c r="F6" s="404" t="s">
        <v>296</v>
      </c>
      <c r="G6" s="1659"/>
      <c r="H6" s="1694"/>
      <c r="I6" s="1694"/>
      <c r="J6" s="1694"/>
      <c r="K6" s="1694"/>
      <c r="L6" s="1656"/>
      <c r="M6" s="1573"/>
    </row>
    <row r="7" spans="1:13" s="21" customFormat="1" ht="20.100000000000001" customHeight="1">
      <c r="A7" s="18"/>
      <c r="B7" s="1613" t="s">
        <v>328</v>
      </c>
      <c r="C7" s="1692"/>
      <c r="D7" s="531">
        <v>3084</v>
      </c>
      <c r="E7" s="532">
        <v>2105</v>
      </c>
      <c r="F7" s="533">
        <v>68.255512321660177</v>
      </c>
      <c r="G7" s="532">
        <v>94</v>
      </c>
      <c r="H7" s="534">
        <v>187</v>
      </c>
      <c r="I7" s="534">
        <v>542</v>
      </c>
      <c r="J7" s="534">
        <v>896</v>
      </c>
      <c r="K7" s="534">
        <v>318</v>
      </c>
      <c r="L7" s="534">
        <v>68</v>
      </c>
      <c r="M7" s="535">
        <v>532</v>
      </c>
    </row>
    <row r="8" spans="1:13" s="21" customFormat="1" ht="20.100000000000001" customHeight="1">
      <c r="A8" s="18"/>
      <c r="B8" s="1467" t="s">
        <v>25</v>
      </c>
      <c r="C8" s="1468"/>
      <c r="D8" s="536">
        <v>2896</v>
      </c>
      <c r="E8" s="502">
        <v>2002</v>
      </c>
      <c r="F8" s="537">
        <v>69.129834254143645</v>
      </c>
      <c r="G8" s="502">
        <v>80</v>
      </c>
      <c r="H8" s="501">
        <v>176</v>
      </c>
      <c r="I8" s="501">
        <v>513</v>
      </c>
      <c r="J8" s="501">
        <v>858</v>
      </c>
      <c r="K8" s="501">
        <v>308</v>
      </c>
      <c r="L8" s="501">
        <v>67</v>
      </c>
      <c r="M8" s="524">
        <v>486</v>
      </c>
    </row>
    <row r="9" spans="1:13" s="21" customFormat="1" ht="20.100000000000001" customHeight="1">
      <c r="A9" s="18"/>
      <c r="B9" s="1453" t="s">
        <v>24</v>
      </c>
      <c r="C9" s="153" t="s">
        <v>227</v>
      </c>
      <c r="D9" s="538">
        <v>824</v>
      </c>
      <c r="E9" s="486">
        <v>574</v>
      </c>
      <c r="F9" s="539">
        <v>69.660194174757279</v>
      </c>
      <c r="G9" s="486">
        <v>20</v>
      </c>
      <c r="H9" s="485">
        <v>38</v>
      </c>
      <c r="I9" s="485">
        <v>137</v>
      </c>
      <c r="J9" s="485">
        <v>256</v>
      </c>
      <c r="K9" s="485">
        <v>95</v>
      </c>
      <c r="L9" s="485">
        <v>28</v>
      </c>
      <c r="M9" s="522">
        <v>129</v>
      </c>
    </row>
    <row r="10" spans="1:13" s="21" customFormat="1" ht="20.100000000000001" customHeight="1">
      <c r="A10" s="18"/>
      <c r="B10" s="1455"/>
      <c r="C10" s="86" t="s">
        <v>223</v>
      </c>
      <c r="D10" s="540">
        <v>2072</v>
      </c>
      <c r="E10" s="510">
        <v>1428</v>
      </c>
      <c r="F10" s="541">
        <v>68.918918918918919</v>
      </c>
      <c r="G10" s="510">
        <v>60</v>
      </c>
      <c r="H10" s="509">
        <v>138</v>
      </c>
      <c r="I10" s="509">
        <v>376</v>
      </c>
      <c r="J10" s="509">
        <v>602</v>
      </c>
      <c r="K10" s="509">
        <v>213</v>
      </c>
      <c r="L10" s="509">
        <v>39</v>
      </c>
      <c r="M10" s="525">
        <v>357</v>
      </c>
    </row>
    <row r="11" spans="1:13" s="154" customFormat="1" ht="15" customHeight="1">
      <c r="B11" s="35" t="s">
        <v>768</v>
      </c>
    </row>
    <row r="12" spans="1:13" ht="15" customHeight="1">
      <c r="B12" s="56" t="s">
        <v>683</v>
      </c>
    </row>
    <row r="13" spans="1:13" ht="15" customHeight="1"/>
  </sheetData>
  <mergeCells count="14">
    <mergeCell ref="E4:F5"/>
    <mergeCell ref="G4:L4"/>
    <mergeCell ref="B7:C7"/>
    <mergeCell ref="B8:C8"/>
    <mergeCell ref="B9:B10"/>
    <mergeCell ref="B4:C6"/>
    <mergeCell ref="D4:D5"/>
    <mergeCell ref="M4:M6"/>
    <mergeCell ref="G5:G6"/>
    <mergeCell ref="H5:H6"/>
    <mergeCell ref="I5:I6"/>
    <mergeCell ref="J5:J6"/>
    <mergeCell ref="K5:K6"/>
    <mergeCell ref="L5:L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autoPageBreaks="0"/>
  </sheetPr>
  <dimension ref="A1:M21"/>
  <sheetViews>
    <sheetView showGridLines="0" showZeros="0" zoomScaleNormal="100" zoomScaleSheetLayoutView="100" workbookViewId="0">
      <selection activeCell="L10" sqref="L10"/>
    </sheetView>
  </sheetViews>
  <sheetFormatPr defaultColWidth="9" defaultRowHeight="13.5"/>
  <cols>
    <col min="1" max="1" width="1.25" style="42" customWidth="1"/>
    <col min="2" max="2" width="3.625" style="42" customWidth="1"/>
    <col min="3" max="3" width="12.625" style="42" customWidth="1"/>
    <col min="4" max="12" width="10.625" style="42" customWidth="1"/>
    <col min="13" max="16384" width="9" style="42"/>
  </cols>
  <sheetData>
    <row r="1" spans="1:13" ht="14.1" customHeight="1">
      <c r="A1" s="40"/>
      <c r="B1" s="41" t="s">
        <v>0</v>
      </c>
      <c r="D1" s="40"/>
      <c r="E1" s="40"/>
      <c r="F1" s="40"/>
      <c r="G1" s="40"/>
      <c r="H1" s="40"/>
      <c r="I1" s="40"/>
      <c r="J1" s="40"/>
      <c r="K1" s="40"/>
      <c r="L1" s="40"/>
    </row>
    <row r="2" spans="1:13" ht="20.100000000000001" customHeight="1">
      <c r="A2" s="40"/>
      <c r="B2" s="15" t="s">
        <v>695</v>
      </c>
      <c r="D2" s="15"/>
      <c r="E2" s="40"/>
      <c r="F2" s="40"/>
      <c r="G2" s="40"/>
      <c r="H2" s="40"/>
      <c r="I2" s="40"/>
      <c r="J2" s="40"/>
      <c r="K2" s="40"/>
      <c r="L2" s="40"/>
    </row>
    <row r="3" spans="1:13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20" t="s">
        <v>497</v>
      </c>
    </row>
    <row r="4" spans="1:13" s="21" customFormat="1" ht="20.100000000000001" customHeight="1">
      <c r="A4" s="18"/>
      <c r="B4" s="151"/>
      <c r="C4" s="243"/>
      <c r="D4" s="1444" t="s">
        <v>28</v>
      </c>
      <c r="E4" s="1432" t="s">
        <v>628</v>
      </c>
      <c r="F4" s="1432"/>
      <c r="G4" s="1432"/>
      <c r="H4" s="1432"/>
      <c r="I4" s="1432"/>
      <c r="J4" s="1432"/>
      <c r="K4" s="1432"/>
      <c r="L4" s="1432"/>
      <c r="M4" s="42"/>
    </row>
    <row r="5" spans="1:13" s="21" customFormat="1" ht="38.1" customHeight="1">
      <c r="A5" s="18"/>
      <c r="B5" s="152"/>
      <c r="C5" s="244"/>
      <c r="D5" s="1445"/>
      <c r="E5" s="416" t="s">
        <v>104</v>
      </c>
      <c r="F5" s="403" t="s">
        <v>103</v>
      </c>
      <c r="G5" s="403" t="s">
        <v>102</v>
      </c>
      <c r="H5" s="403" t="s">
        <v>248</v>
      </c>
      <c r="I5" s="403" t="s">
        <v>163</v>
      </c>
      <c r="J5" s="403" t="s">
        <v>164</v>
      </c>
      <c r="K5" s="403" t="s">
        <v>498</v>
      </c>
      <c r="L5" s="400" t="s">
        <v>247</v>
      </c>
      <c r="M5" s="42"/>
    </row>
    <row r="6" spans="1:13" s="21" customFormat="1" ht="20.100000000000001" customHeight="1">
      <c r="A6" s="18"/>
      <c r="B6" s="1631" t="s">
        <v>329</v>
      </c>
      <c r="C6" s="1632"/>
      <c r="D6" s="542">
        <v>1827</v>
      </c>
      <c r="E6" s="543">
        <v>914</v>
      </c>
      <c r="F6" s="544">
        <v>38</v>
      </c>
      <c r="G6" s="544" t="s">
        <v>1114</v>
      </c>
      <c r="H6" s="544">
        <v>302</v>
      </c>
      <c r="I6" s="544" t="s">
        <v>924</v>
      </c>
      <c r="J6" s="1250">
        <v>837</v>
      </c>
      <c r="K6" s="1250">
        <v>672</v>
      </c>
      <c r="L6" s="1251">
        <v>60</v>
      </c>
      <c r="M6" s="42"/>
    </row>
    <row r="7" spans="1:13" s="21" customFormat="1" ht="20.100000000000001" customHeight="1">
      <c r="A7" s="18"/>
      <c r="B7" s="1696" t="s">
        <v>25</v>
      </c>
      <c r="C7" s="1697"/>
      <c r="D7" s="546">
        <v>1737</v>
      </c>
      <c r="E7" s="547">
        <v>878</v>
      </c>
      <c r="F7" s="548">
        <v>34</v>
      </c>
      <c r="G7" s="548" t="s">
        <v>1112</v>
      </c>
      <c r="H7" s="548">
        <v>295</v>
      </c>
      <c r="I7" s="548" t="s">
        <v>924</v>
      </c>
      <c r="J7" s="548">
        <v>795</v>
      </c>
      <c r="K7" s="548">
        <v>632</v>
      </c>
      <c r="L7" s="549">
        <v>54</v>
      </c>
      <c r="M7" s="42"/>
    </row>
    <row r="8" spans="1:13" s="21" customFormat="1" ht="20.100000000000001" customHeight="1">
      <c r="A8" s="18"/>
      <c r="B8" s="1453" t="s">
        <v>24</v>
      </c>
      <c r="C8" s="153" t="s">
        <v>11</v>
      </c>
      <c r="D8" s="550">
        <v>486</v>
      </c>
      <c r="E8" s="551">
        <v>253</v>
      </c>
      <c r="F8" s="552">
        <v>9</v>
      </c>
      <c r="G8" s="552" t="s">
        <v>924</v>
      </c>
      <c r="H8" s="552">
        <v>91</v>
      </c>
      <c r="I8" s="552" t="s">
        <v>931</v>
      </c>
      <c r="J8" s="552">
        <v>226</v>
      </c>
      <c r="K8" s="552">
        <v>148</v>
      </c>
      <c r="L8" s="553" t="s">
        <v>1114</v>
      </c>
      <c r="M8" s="42"/>
    </row>
    <row r="9" spans="1:13" s="21" customFormat="1" ht="20.100000000000001" customHeight="1">
      <c r="A9" s="18"/>
      <c r="B9" s="1455"/>
      <c r="C9" s="86" t="s">
        <v>12</v>
      </c>
      <c r="D9" s="554">
        <v>1251</v>
      </c>
      <c r="E9" s="555">
        <v>625</v>
      </c>
      <c r="F9" s="556">
        <v>25</v>
      </c>
      <c r="G9" s="556" t="s">
        <v>1111</v>
      </c>
      <c r="H9" s="556">
        <v>204</v>
      </c>
      <c r="I9" s="556" t="s">
        <v>924</v>
      </c>
      <c r="J9" s="556">
        <v>569</v>
      </c>
      <c r="K9" s="556">
        <v>484</v>
      </c>
      <c r="L9" s="557" t="s">
        <v>1111</v>
      </c>
      <c r="M9" s="42"/>
    </row>
    <row r="10" spans="1:13" s="154" customFormat="1" ht="15" customHeight="1">
      <c r="B10" s="35" t="s">
        <v>768</v>
      </c>
    </row>
    <row r="11" spans="1:13" s="21" customFormat="1" ht="15" customHeight="1">
      <c r="A11" s="18"/>
      <c r="B11" s="35" t="s">
        <v>767</v>
      </c>
      <c r="D11" s="245"/>
      <c r="E11" s="38"/>
      <c r="F11" s="38"/>
      <c r="G11" s="38"/>
      <c r="H11" s="38"/>
      <c r="I11" s="38"/>
      <c r="J11" s="38"/>
      <c r="K11" s="38"/>
      <c r="L11" s="38"/>
    </row>
    <row r="12" spans="1:13" s="21" customFormat="1" ht="16.5">
      <c r="B12" s="35" t="s">
        <v>387</v>
      </c>
    </row>
    <row r="14" spans="1:13">
      <c r="D14" s="246"/>
      <c r="E14" s="246"/>
      <c r="F14" s="246"/>
      <c r="G14" s="246"/>
      <c r="H14" s="246"/>
      <c r="I14" s="246"/>
      <c r="J14" s="246"/>
      <c r="K14" s="246"/>
      <c r="L14" s="246"/>
    </row>
    <row r="15" spans="1:13">
      <c r="D15" s="246"/>
      <c r="E15" s="246"/>
      <c r="F15" s="246"/>
      <c r="G15" s="246"/>
      <c r="H15" s="246"/>
      <c r="I15" s="246"/>
      <c r="J15" s="246"/>
      <c r="K15" s="246"/>
      <c r="L15" s="246"/>
    </row>
    <row r="16" spans="1:13">
      <c r="D16" s="246"/>
      <c r="E16" s="246"/>
      <c r="F16" s="246"/>
      <c r="G16" s="246"/>
      <c r="H16" s="246"/>
      <c r="I16" s="246"/>
      <c r="J16" s="246"/>
      <c r="K16" s="246"/>
      <c r="L16" s="246"/>
    </row>
    <row r="17" spans="4:12">
      <c r="D17" s="246"/>
      <c r="E17" s="246"/>
      <c r="F17" s="246"/>
      <c r="G17" s="246"/>
      <c r="H17" s="246"/>
      <c r="I17" s="246"/>
      <c r="J17" s="246"/>
      <c r="K17" s="246"/>
      <c r="L17" s="246"/>
    </row>
    <row r="18" spans="4:12">
      <c r="D18" s="246"/>
      <c r="E18" s="246"/>
      <c r="F18" s="246"/>
      <c r="G18" s="246"/>
      <c r="H18" s="246"/>
      <c r="I18" s="246"/>
      <c r="J18" s="246"/>
      <c r="K18" s="246"/>
      <c r="L18" s="246"/>
    </row>
    <row r="19" spans="4:12">
      <c r="D19" s="246"/>
      <c r="E19" s="246"/>
      <c r="F19" s="246"/>
      <c r="G19" s="246"/>
      <c r="H19" s="246"/>
      <c r="I19" s="246"/>
      <c r="J19" s="246"/>
      <c r="K19" s="246"/>
      <c r="L19" s="246"/>
    </row>
    <row r="20" spans="4:12">
      <c r="D20" s="246"/>
      <c r="E20" s="246"/>
      <c r="F20" s="246"/>
      <c r="G20" s="246"/>
      <c r="H20" s="246"/>
      <c r="I20" s="246"/>
      <c r="J20" s="246"/>
      <c r="K20" s="246"/>
      <c r="L20" s="246"/>
    </row>
    <row r="21" spans="4:12">
      <c r="D21" s="246"/>
      <c r="E21" s="246"/>
      <c r="F21" s="246"/>
      <c r="G21" s="246"/>
      <c r="H21" s="246"/>
      <c r="I21" s="246"/>
      <c r="J21" s="246"/>
      <c r="K21" s="246"/>
      <c r="L21" s="246"/>
    </row>
  </sheetData>
  <mergeCells count="5">
    <mergeCell ref="D4:D5"/>
    <mergeCell ref="E4:L4"/>
    <mergeCell ref="B6:C6"/>
    <mergeCell ref="B7:C7"/>
    <mergeCell ref="B8:B9"/>
  </mergeCells>
  <phoneticPr fontId="2" type="noConversion"/>
  <conditionalFormatting sqref="D7:L9">
    <cfRule type="cellIs" dxfId="13" priority="1" operator="equal">
      <formula>0</formula>
    </cfRule>
  </conditionalFormatting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T15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25" style="149" customWidth="1"/>
    <col min="2" max="2" width="11.625" style="149" customWidth="1"/>
    <col min="3" max="3" width="12.625" style="149" customWidth="1"/>
    <col min="4" max="4" width="8.125" style="149" customWidth="1"/>
    <col min="5" max="5" width="8.25" style="149" customWidth="1"/>
    <col min="6" max="6" width="8.125" style="149" customWidth="1"/>
    <col min="7" max="10" width="9.625" style="149" customWidth="1"/>
    <col min="11" max="11" width="8.125" style="149" customWidth="1"/>
    <col min="12" max="12" width="9.625" style="149" customWidth="1"/>
    <col min="13" max="13" width="8.125" style="149" customWidth="1"/>
    <col min="14" max="14" width="9.625" style="149" customWidth="1"/>
    <col min="15" max="15" width="8.25" style="149" customWidth="1"/>
    <col min="16" max="16" width="8.125" style="149" customWidth="1"/>
    <col min="17" max="17" width="9.625" style="149" customWidth="1"/>
    <col min="18" max="18" width="8.125" style="149" customWidth="1"/>
    <col min="19" max="19" width="12.375" style="149" customWidth="1"/>
    <col min="20" max="20" width="8.125" style="149" customWidth="1"/>
    <col min="21" max="16384" width="9" style="149"/>
  </cols>
  <sheetData>
    <row r="1" spans="1:20" s="42" customFormat="1" ht="14.1" customHeight="1">
      <c r="A1" s="40"/>
      <c r="B1" s="41" t="s">
        <v>0</v>
      </c>
      <c r="D1" s="40"/>
      <c r="E1" s="40"/>
      <c r="F1" s="40"/>
      <c r="G1" s="40"/>
      <c r="H1" s="40"/>
      <c r="I1" s="40"/>
      <c r="J1" s="40"/>
      <c r="K1" s="40"/>
      <c r="L1" s="40"/>
    </row>
    <row r="2" spans="1:20" ht="20.100000000000001" customHeight="1">
      <c r="A2" s="161"/>
      <c r="B2" s="162" t="s">
        <v>694</v>
      </c>
      <c r="C2" s="162"/>
      <c r="D2" s="162"/>
      <c r="E2" s="162"/>
      <c r="F2" s="162"/>
      <c r="G2" s="161"/>
      <c r="H2" s="161"/>
      <c r="I2" s="161"/>
      <c r="J2" s="161"/>
      <c r="K2" s="161"/>
      <c r="L2" s="161"/>
      <c r="M2" s="161"/>
      <c r="N2" s="161"/>
      <c r="O2" s="161"/>
      <c r="T2" s="48"/>
    </row>
    <row r="3" spans="1:20" s="78" customFormat="1" ht="20.100000000000001" customHeight="1">
      <c r="A3" s="77"/>
      <c r="B3" s="77" t="s">
        <v>520</v>
      </c>
      <c r="C3" s="77"/>
      <c r="D3" s="77"/>
      <c r="E3" s="77"/>
      <c r="F3" s="77"/>
      <c r="G3" s="77"/>
      <c r="H3" s="77"/>
      <c r="I3" s="77"/>
      <c r="J3" s="77"/>
      <c r="K3" s="91"/>
      <c r="L3" s="77"/>
      <c r="M3" s="91"/>
      <c r="N3" s="91"/>
      <c r="O3" s="77"/>
      <c r="T3" s="91" t="s">
        <v>499</v>
      </c>
    </row>
    <row r="4" spans="1:20" s="156" customFormat="1" ht="20.100000000000001" customHeight="1">
      <c r="A4" s="164"/>
      <c r="B4" s="1447" t="s">
        <v>890</v>
      </c>
      <c r="C4" s="1574" t="s">
        <v>28</v>
      </c>
      <c r="D4" s="1574"/>
      <c r="E4" s="1523" t="s">
        <v>500</v>
      </c>
      <c r="F4" s="1574"/>
      <c r="G4" s="1574"/>
      <c r="H4" s="1574"/>
      <c r="I4" s="1574"/>
      <c r="J4" s="1574"/>
      <c r="K4" s="1574"/>
      <c r="L4" s="1574"/>
      <c r="M4" s="1574"/>
      <c r="N4" s="201"/>
      <c r="O4" s="1523" t="s">
        <v>501</v>
      </c>
      <c r="P4" s="1574"/>
      <c r="Q4" s="1574"/>
      <c r="R4" s="1574"/>
      <c r="S4" s="1574"/>
      <c r="T4" s="1574"/>
    </row>
    <row r="5" spans="1:20" s="156" customFormat="1" ht="20.100000000000001" customHeight="1">
      <c r="A5" s="164"/>
      <c r="B5" s="1448"/>
      <c r="C5" s="1575"/>
      <c r="D5" s="1575"/>
      <c r="E5" s="1524"/>
      <c r="F5" s="1575"/>
      <c r="G5" s="1550" t="s">
        <v>104</v>
      </c>
      <c r="H5" s="1550" t="s">
        <v>103</v>
      </c>
      <c r="I5" s="1550" t="s">
        <v>102</v>
      </c>
      <c r="J5" s="1562" t="s">
        <v>248</v>
      </c>
      <c r="K5" s="239"/>
      <c r="L5" s="1562" t="s">
        <v>163</v>
      </c>
      <c r="M5" s="239"/>
      <c r="N5" s="1698" t="s">
        <v>164</v>
      </c>
      <c r="O5" s="1524"/>
      <c r="P5" s="1575"/>
      <c r="Q5" s="1548" t="s">
        <v>502</v>
      </c>
      <c r="R5" s="239"/>
      <c r="S5" s="1548" t="s">
        <v>247</v>
      </c>
      <c r="T5" s="239"/>
    </row>
    <row r="6" spans="1:20" s="156" customFormat="1" ht="20.100000000000001" customHeight="1">
      <c r="A6" s="164"/>
      <c r="B6" s="1450"/>
      <c r="C6" s="240"/>
      <c r="D6" s="241" t="s">
        <v>253</v>
      </c>
      <c r="E6" s="242"/>
      <c r="F6" s="241" t="s">
        <v>253</v>
      </c>
      <c r="G6" s="1551"/>
      <c r="H6" s="1551"/>
      <c r="I6" s="1551"/>
      <c r="J6" s="1563"/>
      <c r="K6" s="165" t="s">
        <v>253</v>
      </c>
      <c r="L6" s="1563"/>
      <c r="M6" s="165" t="s">
        <v>503</v>
      </c>
      <c r="N6" s="1699"/>
      <c r="O6" s="146"/>
      <c r="P6" s="241" t="s">
        <v>253</v>
      </c>
      <c r="Q6" s="1563"/>
      <c r="R6" s="241" t="s">
        <v>504</v>
      </c>
      <c r="S6" s="1563"/>
      <c r="T6" s="241" t="s">
        <v>503</v>
      </c>
    </row>
    <row r="7" spans="1:20" s="78" customFormat="1" ht="20.100000000000001" customHeight="1">
      <c r="A7" s="77"/>
      <c r="B7" s="69" t="s">
        <v>162</v>
      </c>
      <c r="C7" s="1063">
        <v>82</v>
      </c>
      <c r="D7" s="1064">
        <v>1369</v>
      </c>
      <c r="E7" s="1063">
        <v>50</v>
      </c>
      <c r="F7" s="910">
        <v>202</v>
      </c>
      <c r="G7" s="1063">
        <v>39</v>
      </c>
      <c r="H7" s="910">
        <v>30</v>
      </c>
      <c r="I7" s="910">
        <v>0</v>
      </c>
      <c r="J7" s="910">
        <v>11</v>
      </c>
      <c r="K7" s="908">
        <v>202</v>
      </c>
      <c r="L7" s="910">
        <v>0</v>
      </c>
      <c r="M7" s="908">
        <v>0</v>
      </c>
      <c r="N7" s="1064">
        <v>4</v>
      </c>
      <c r="O7" s="909">
        <v>32</v>
      </c>
      <c r="P7" s="908">
        <v>1167</v>
      </c>
      <c r="Q7" s="910">
        <v>25</v>
      </c>
      <c r="R7" s="908">
        <v>1106</v>
      </c>
      <c r="S7" s="910">
        <v>7</v>
      </c>
      <c r="T7" s="908">
        <v>61</v>
      </c>
    </row>
    <row r="8" spans="1:20" s="78" customFormat="1" ht="20.100000000000001" customHeight="1">
      <c r="A8" s="77"/>
      <c r="B8" s="69" t="s">
        <v>194</v>
      </c>
      <c r="C8" s="984">
        <v>78</v>
      </c>
      <c r="D8" s="1065">
        <v>1400</v>
      </c>
      <c r="E8" s="984">
        <v>44</v>
      </c>
      <c r="F8" s="881">
        <v>261</v>
      </c>
      <c r="G8" s="984">
        <v>31</v>
      </c>
      <c r="H8" s="881">
        <v>22</v>
      </c>
      <c r="I8" s="881">
        <v>0</v>
      </c>
      <c r="J8" s="881">
        <v>13</v>
      </c>
      <c r="K8" s="882">
        <v>261</v>
      </c>
      <c r="L8" s="881">
        <v>0</v>
      </c>
      <c r="M8" s="882">
        <v>0</v>
      </c>
      <c r="N8" s="1065">
        <v>4</v>
      </c>
      <c r="O8" s="880">
        <v>34</v>
      </c>
      <c r="P8" s="882">
        <v>1139</v>
      </c>
      <c r="Q8" s="881">
        <v>25</v>
      </c>
      <c r="R8" s="882">
        <v>1065</v>
      </c>
      <c r="S8" s="881">
        <v>9</v>
      </c>
      <c r="T8" s="882">
        <v>74</v>
      </c>
    </row>
    <row r="9" spans="1:20" s="78" customFormat="1" ht="20.100000000000001" customHeight="1">
      <c r="A9" s="77"/>
      <c r="B9" s="69" t="s">
        <v>196</v>
      </c>
      <c r="C9" s="984">
        <v>79</v>
      </c>
      <c r="D9" s="1065">
        <v>1470</v>
      </c>
      <c r="E9" s="984">
        <v>45</v>
      </c>
      <c r="F9" s="881">
        <v>300</v>
      </c>
      <c r="G9" s="984">
        <v>30</v>
      </c>
      <c r="H9" s="881">
        <v>21</v>
      </c>
      <c r="I9" s="881" t="s">
        <v>931</v>
      </c>
      <c r="J9" s="881">
        <v>14</v>
      </c>
      <c r="K9" s="882">
        <v>300</v>
      </c>
      <c r="L9" s="881" t="s">
        <v>931</v>
      </c>
      <c r="M9" s="882" t="s">
        <v>931</v>
      </c>
      <c r="N9" s="1065">
        <v>5</v>
      </c>
      <c r="O9" s="880">
        <v>34</v>
      </c>
      <c r="P9" s="882">
        <v>1170</v>
      </c>
      <c r="Q9" s="881">
        <v>26</v>
      </c>
      <c r="R9" s="882">
        <v>1105</v>
      </c>
      <c r="S9" s="881">
        <v>8</v>
      </c>
      <c r="T9" s="882">
        <v>65</v>
      </c>
    </row>
    <row r="10" spans="1:20" s="78" customFormat="1" ht="20.100000000000001" customHeight="1">
      <c r="A10" s="77"/>
      <c r="B10" s="69" t="s">
        <v>369</v>
      </c>
      <c r="C10" s="984">
        <v>90</v>
      </c>
      <c r="D10" s="1065">
        <v>1650</v>
      </c>
      <c r="E10" s="984">
        <v>56</v>
      </c>
      <c r="F10" s="881">
        <v>455</v>
      </c>
      <c r="G10" s="984">
        <v>40</v>
      </c>
      <c r="H10" s="881">
        <v>27</v>
      </c>
      <c r="I10" s="881" t="s">
        <v>931</v>
      </c>
      <c r="J10" s="881">
        <v>15</v>
      </c>
      <c r="K10" s="882">
        <v>455</v>
      </c>
      <c r="L10" s="881" t="s">
        <v>931</v>
      </c>
      <c r="M10" s="882" t="s">
        <v>931</v>
      </c>
      <c r="N10" s="1065">
        <v>5</v>
      </c>
      <c r="O10" s="880">
        <v>34</v>
      </c>
      <c r="P10" s="882">
        <v>1195</v>
      </c>
      <c r="Q10" s="881">
        <v>26</v>
      </c>
      <c r="R10" s="882">
        <v>1130</v>
      </c>
      <c r="S10" s="881">
        <v>8</v>
      </c>
      <c r="T10" s="882">
        <v>65</v>
      </c>
    </row>
    <row r="11" spans="1:20" s="78" customFormat="1" ht="20.100000000000001" customHeight="1">
      <c r="A11" s="77"/>
      <c r="B11" s="69" t="s">
        <v>209</v>
      </c>
      <c r="C11" s="679">
        <v>100</v>
      </c>
      <c r="D11" s="1066">
        <v>1753</v>
      </c>
      <c r="E11" s="679">
        <v>61</v>
      </c>
      <c r="F11" s="890">
        <v>389</v>
      </c>
      <c r="G11" s="679">
        <v>44</v>
      </c>
      <c r="H11" s="890">
        <v>27</v>
      </c>
      <c r="I11" s="890" t="s">
        <v>931</v>
      </c>
      <c r="J11" s="890">
        <v>16</v>
      </c>
      <c r="K11" s="891">
        <v>389</v>
      </c>
      <c r="L11" s="890" t="s">
        <v>931</v>
      </c>
      <c r="M11" s="891" t="s">
        <v>931</v>
      </c>
      <c r="N11" s="1066">
        <v>5</v>
      </c>
      <c r="O11" s="889">
        <v>39</v>
      </c>
      <c r="P11" s="891">
        <v>1364</v>
      </c>
      <c r="Q11" s="890">
        <v>30</v>
      </c>
      <c r="R11" s="891">
        <v>1290</v>
      </c>
      <c r="S11" s="890">
        <v>9</v>
      </c>
      <c r="T11" s="891">
        <v>74</v>
      </c>
    </row>
    <row r="12" spans="1:20" ht="15" customHeight="1">
      <c r="B12" s="237" t="s">
        <v>1037</v>
      </c>
    </row>
    <row r="13" spans="1:20" ht="15" customHeight="1">
      <c r="B13" s="63" t="s">
        <v>870</v>
      </c>
    </row>
    <row r="14" spans="1:20" ht="15" customHeight="1">
      <c r="B14" s="63" t="s">
        <v>506</v>
      </c>
    </row>
    <row r="15" spans="1:20" ht="15" customHeight="1">
      <c r="B15" s="63" t="s">
        <v>507</v>
      </c>
    </row>
  </sheetData>
  <mergeCells count="14">
    <mergeCell ref="L5:L6"/>
    <mergeCell ref="N5:N6"/>
    <mergeCell ref="Q5:Q6"/>
    <mergeCell ref="S5:S6"/>
    <mergeCell ref="B4:B6"/>
    <mergeCell ref="C4:D5"/>
    <mergeCell ref="E4:F5"/>
    <mergeCell ref="G4:M4"/>
    <mergeCell ref="O4:P5"/>
    <mergeCell ref="Q4:T4"/>
    <mergeCell ref="G5:G6"/>
    <mergeCell ref="H5:H6"/>
    <mergeCell ref="I5:I6"/>
    <mergeCell ref="J5:J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U42"/>
  <sheetViews>
    <sheetView showZeros="0" topLeftCell="A7" zoomScaleNormal="100" zoomScaleSheetLayoutView="100" workbookViewId="0">
      <selection activeCell="B2" sqref="B2"/>
    </sheetView>
  </sheetViews>
  <sheetFormatPr defaultColWidth="9" defaultRowHeight="13.5"/>
  <cols>
    <col min="1" max="1" width="1.25" style="42" customWidth="1"/>
    <col min="2" max="3" width="12.625" style="42" customWidth="1"/>
    <col min="4" max="4" width="7.625" style="388" customWidth="1"/>
    <col min="5" max="5" width="10.625" style="42" customWidth="1"/>
    <col min="6" max="6" width="7.625" style="42" customWidth="1"/>
    <col min="7" max="7" width="12.625" style="42" customWidth="1"/>
    <col min="8" max="8" width="7.625" style="42" customWidth="1"/>
    <col min="9" max="9" width="11.125" style="42" customWidth="1"/>
    <col min="10" max="10" width="7.625" style="42" customWidth="1"/>
    <col min="11" max="16384" width="9" style="42"/>
  </cols>
  <sheetData>
    <row r="1" spans="1:18" s="14" customFormat="1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20.100000000000001" customHeight="1">
      <c r="A2" s="40"/>
      <c r="B2" s="15" t="s">
        <v>712</v>
      </c>
      <c r="C2" s="15"/>
      <c r="D2" s="389"/>
      <c r="E2" s="40"/>
      <c r="F2" s="40"/>
      <c r="G2" s="40"/>
      <c r="H2" s="40"/>
      <c r="I2" s="40"/>
      <c r="J2" s="48"/>
    </row>
    <row r="3" spans="1:18" s="21" customFormat="1" ht="20.100000000000001" customHeight="1">
      <c r="A3" s="18"/>
      <c r="B3" s="18"/>
      <c r="C3" s="18"/>
      <c r="D3" s="377"/>
      <c r="E3" s="18"/>
      <c r="F3" s="18"/>
      <c r="G3" s="18"/>
      <c r="H3" s="18"/>
      <c r="I3" s="18"/>
      <c r="J3" s="20" t="s">
        <v>436</v>
      </c>
    </row>
    <row r="4" spans="1:18" s="21" customFormat="1" ht="9.9499999999999993" customHeight="1">
      <c r="A4" s="18"/>
      <c r="B4" s="1475"/>
      <c r="C4" s="1444" t="s">
        <v>728</v>
      </c>
      <c r="D4" s="1429"/>
      <c r="E4" s="1432"/>
      <c r="F4" s="1432"/>
      <c r="G4" s="1432"/>
      <c r="H4" s="1432"/>
      <c r="I4" s="1432"/>
      <c r="J4" s="1432"/>
      <c r="K4" s="42"/>
    </row>
    <row r="5" spans="1:18" s="21" customFormat="1" ht="20.100000000000001" customHeight="1">
      <c r="A5" s="18"/>
      <c r="B5" s="1476"/>
      <c r="C5" s="1445"/>
      <c r="D5" s="1430"/>
      <c r="E5" s="1444" t="s">
        <v>630</v>
      </c>
      <c r="F5" s="1434"/>
      <c r="G5" s="1473" t="s">
        <v>811</v>
      </c>
      <c r="H5" s="1434"/>
      <c r="I5" s="1473" t="s">
        <v>23</v>
      </c>
      <c r="J5" s="1441"/>
      <c r="K5" s="42"/>
    </row>
    <row r="6" spans="1:18" s="21" customFormat="1" ht="20.100000000000001" customHeight="1">
      <c r="A6" s="18"/>
      <c r="B6" s="1476"/>
      <c r="C6" s="1445"/>
      <c r="D6" s="1430"/>
      <c r="E6" s="1435"/>
      <c r="F6" s="1436"/>
      <c r="G6" s="1438"/>
      <c r="H6" s="1436"/>
      <c r="I6" s="1438"/>
      <c r="J6" s="1442"/>
      <c r="K6" s="42"/>
    </row>
    <row r="7" spans="1:18" s="21" customFormat="1" ht="20.100000000000001" customHeight="1">
      <c r="A7" s="18"/>
      <c r="B7" s="1477"/>
      <c r="C7" s="129"/>
      <c r="D7" s="23" t="s">
        <v>2</v>
      </c>
      <c r="E7" s="44"/>
      <c r="F7" s="27" t="s">
        <v>2</v>
      </c>
      <c r="G7" s="53"/>
      <c r="H7" s="25" t="s">
        <v>4</v>
      </c>
      <c r="I7" s="368"/>
      <c r="J7" s="25" t="s">
        <v>2</v>
      </c>
      <c r="K7" s="42"/>
    </row>
    <row r="8" spans="1:18" s="21" customFormat="1" ht="20.100000000000001" customHeight="1">
      <c r="A8" s="18"/>
      <c r="B8" s="371" t="s">
        <v>114</v>
      </c>
      <c r="C8" s="635">
        <v>51829136</v>
      </c>
      <c r="D8" s="661">
        <v>100</v>
      </c>
      <c r="E8" s="636">
        <v>6254157</v>
      </c>
      <c r="F8" s="663">
        <v>12.066874894460907</v>
      </c>
      <c r="G8" s="638">
        <v>37287736</v>
      </c>
      <c r="H8" s="662">
        <v>71.943580151519399</v>
      </c>
      <c r="I8" s="637">
        <v>8287243</v>
      </c>
      <c r="J8" s="662">
        <v>15.989544954019685</v>
      </c>
      <c r="K8" s="42"/>
    </row>
    <row r="9" spans="1:18" s="21" customFormat="1" ht="20.100000000000001" customHeight="1">
      <c r="A9" s="18"/>
      <c r="B9" s="390" t="s">
        <v>552</v>
      </c>
      <c r="C9" s="768">
        <v>13511676</v>
      </c>
      <c r="D9" s="769">
        <v>100</v>
      </c>
      <c r="E9" s="770">
        <v>1794750</v>
      </c>
      <c r="F9" s="771">
        <v>13.282956163247253</v>
      </c>
      <c r="G9" s="772">
        <v>9958841</v>
      </c>
      <c r="H9" s="773">
        <v>73.705445571667056</v>
      </c>
      <c r="I9" s="774">
        <v>1758085</v>
      </c>
      <c r="J9" s="773">
        <v>13.011598265085695</v>
      </c>
      <c r="K9" s="42"/>
    </row>
    <row r="10" spans="1:18" s="21" customFormat="1" ht="20.100000000000001" customHeight="1">
      <c r="A10" s="18"/>
      <c r="B10" s="370" t="s">
        <v>631</v>
      </c>
      <c r="C10" s="578">
        <v>1210150</v>
      </c>
      <c r="D10" s="579">
        <v>100</v>
      </c>
      <c r="E10" s="607">
        <v>155546</v>
      </c>
      <c r="F10" s="628">
        <v>12.853447919679379</v>
      </c>
      <c r="G10" s="640">
        <v>921657</v>
      </c>
      <c r="H10" s="580">
        <v>76.160558608436972</v>
      </c>
      <c r="I10" s="627">
        <v>132947</v>
      </c>
      <c r="J10" s="580">
        <v>10.985993471883651</v>
      </c>
      <c r="K10" s="42"/>
    </row>
    <row r="11" spans="1:18" s="21" customFormat="1" ht="20.100000000000001" customHeight="1">
      <c r="A11" s="18"/>
      <c r="B11" s="370" t="s">
        <v>632</v>
      </c>
      <c r="C11" s="578">
        <v>1045497</v>
      </c>
      <c r="D11" s="579">
        <v>100</v>
      </c>
      <c r="E11" s="607">
        <v>129078</v>
      </c>
      <c r="F11" s="628">
        <v>12.346089945738726</v>
      </c>
      <c r="G11" s="640">
        <v>772088</v>
      </c>
      <c r="H11" s="580">
        <v>73.848896744801749</v>
      </c>
      <c r="I11" s="627">
        <v>144331</v>
      </c>
      <c r="J11" s="580">
        <v>13.805013309459522</v>
      </c>
      <c r="K11" s="42"/>
    </row>
    <row r="12" spans="1:18" s="21" customFormat="1" ht="20.100000000000001" customHeight="1">
      <c r="A12" s="18"/>
      <c r="B12" s="370" t="s">
        <v>633</v>
      </c>
      <c r="C12" s="578">
        <v>1066975</v>
      </c>
      <c r="D12" s="579">
        <v>100</v>
      </c>
      <c r="E12" s="607">
        <v>158892</v>
      </c>
      <c r="F12" s="628">
        <v>14.891820333184938</v>
      </c>
      <c r="G12" s="640">
        <v>765697</v>
      </c>
      <c r="H12" s="580">
        <v>71.763349656739848</v>
      </c>
      <c r="I12" s="627">
        <v>142386</v>
      </c>
      <c r="J12" s="580">
        <v>13.344830010075212</v>
      </c>
      <c r="K12" s="42"/>
    </row>
    <row r="13" spans="1:18" s="21" customFormat="1" ht="20.100000000000001" customHeight="1">
      <c r="A13" s="18"/>
      <c r="B13" s="370" t="s">
        <v>634</v>
      </c>
      <c r="C13" s="578">
        <v>922025</v>
      </c>
      <c r="D13" s="579">
        <v>100</v>
      </c>
      <c r="E13" s="607">
        <v>108202</v>
      </c>
      <c r="F13" s="628">
        <v>11.735256636208344</v>
      </c>
      <c r="G13" s="640">
        <v>683906</v>
      </c>
      <c r="H13" s="580">
        <v>74.174344513435102</v>
      </c>
      <c r="I13" s="627">
        <v>129917</v>
      </c>
      <c r="J13" s="580">
        <v>14.090398850356554</v>
      </c>
      <c r="K13" s="42"/>
    </row>
    <row r="14" spans="1:18" s="21" customFormat="1" ht="20.100000000000001" customHeight="1">
      <c r="A14" s="18"/>
      <c r="B14" s="370" t="s">
        <v>635</v>
      </c>
      <c r="C14" s="578">
        <v>833148</v>
      </c>
      <c r="D14" s="579">
        <v>100.00000000000001</v>
      </c>
      <c r="E14" s="607">
        <v>92145</v>
      </c>
      <c r="F14" s="628">
        <v>11.059859712800128</v>
      </c>
      <c r="G14" s="640">
        <v>627114</v>
      </c>
      <c r="H14" s="580">
        <v>75.270420141439459</v>
      </c>
      <c r="I14" s="627">
        <v>113889</v>
      </c>
      <c r="J14" s="580">
        <v>13.669720145760417</v>
      </c>
      <c r="K14" s="42"/>
    </row>
    <row r="15" spans="1:18" s="21" customFormat="1" ht="20.100000000000001" customHeight="1">
      <c r="A15" s="18"/>
      <c r="B15" s="370" t="s">
        <v>636</v>
      </c>
      <c r="C15" s="578">
        <v>880859</v>
      </c>
      <c r="D15" s="579">
        <v>100</v>
      </c>
      <c r="E15" s="607">
        <v>157701</v>
      </c>
      <c r="F15" s="628">
        <v>17.903092322380768</v>
      </c>
      <c r="G15" s="640">
        <v>648864</v>
      </c>
      <c r="H15" s="580">
        <v>73.662640672343699</v>
      </c>
      <c r="I15" s="627">
        <v>74294</v>
      </c>
      <c r="J15" s="580">
        <v>8.4342670052755331</v>
      </c>
      <c r="K15" s="42"/>
    </row>
    <row r="16" spans="1:18" s="21" customFormat="1" ht="20.100000000000001" customHeight="1">
      <c r="A16" s="18"/>
      <c r="B16" s="370" t="s">
        <v>637</v>
      </c>
      <c r="C16" s="578">
        <v>717345</v>
      </c>
      <c r="D16" s="579">
        <v>99.999999999999986</v>
      </c>
      <c r="E16" s="607">
        <v>78064</v>
      </c>
      <c r="F16" s="628">
        <v>10.882350891133276</v>
      </c>
      <c r="G16" s="640">
        <v>564143</v>
      </c>
      <c r="H16" s="580">
        <v>78.643191212038829</v>
      </c>
      <c r="I16" s="627">
        <v>75138</v>
      </c>
      <c r="J16" s="580">
        <v>10.474457896827886</v>
      </c>
      <c r="K16" s="42"/>
    </row>
    <row r="17" spans="1:11" s="21" customFormat="1" ht="20.100000000000001" customHeight="1">
      <c r="A17" s="18"/>
      <c r="B17" s="370" t="s">
        <v>638</v>
      </c>
      <c r="C17" s="578">
        <v>696033</v>
      </c>
      <c r="D17" s="579">
        <v>100</v>
      </c>
      <c r="E17" s="607">
        <v>102629</v>
      </c>
      <c r="F17" s="628">
        <v>14.744846867892758</v>
      </c>
      <c r="G17" s="640">
        <v>494389</v>
      </c>
      <c r="H17" s="580">
        <v>71.029534519196645</v>
      </c>
      <c r="I17" s="627">
        <v>99015</v>
      </c>
      <c r="J17" s="580">
        <v>14.225618612910596</v>
      </c>
      <c r="K17" s="42"/>
    </row>
    <row r="18" spans="1:11" s="21" customFormat="1" ht="20.100000000000001" customHeight="1">
      <c r="A18" s="18"/>
      <c r="B18" s="370" t="s">
        <v>639</v>
      </c>
      <c r="C18" s="578">
        <v>542336</v>
      </c>
      <c r="D18" s="579">
        <v>100</v>
      </c>
      <c r="E18" s="607">
        <v>63253</v>
      </c>
      <c r="F18" s="628">
        <v>11.663064963417511</v>
      </c>
      <c r="G18" s="640">
        <v>404652</v>
      </c>
      <c r="H18" s="580">
        <v>74.612786169459525</v>
      </c>
      <c r="I18" s="627">
        <v>74431</v>
      </c>
      <c r="J18" s="580">
        <v>13.724148867122965</v>
      </c>
      <c r="K18" s="42"/>
    </row>
    <row r="19" spans="1:11" s="21" customFormat="1" ht="20.100000000000001" customHeight="1">
      <c r="A19" s="18"/>
      <c r="B19" s="391" t="s">
        <v>640</v>
      </c>
      <c r="C19" s="578">
        <v>542522</v>
      </c>
      <c r="D19" s="579">
        <v>100</v>
      </c>
      <c r="E19" s="607">
        <v>75999</v>
      </c>
      <c r="F19" s="628">
        <v>14.008464172881469</v>
      </c>
      <c r="G19" s="640">
        <v>402828</v>
      </c>
      <c r="H19" s="580">
        <v>74.250998116205423</v>
      </c>
      <c r="I19" s="627">
        <v>63695</v>
      </c>
      <c r="J19" s="580">
        <v>11.740537710913106</v>
      </c>
      <c r="K19" s="42"/>
    </row>
    <row r="20" spans="1:11" s="21" customFormat="1" ht="20.100000000000001" customHeight="1">
      <c r="A20" s="18"/>
      <c r="B20" s="370" t="s">
        <v>641</v>
      </c>
      <c r="C20" s="578">
        <v>535147</v>
      </c>
      <c r="D20" s="579">
        <v>100</v>
      </c>
      <c r="E20" s="607">
        <v>75213</v>
      </c>
      <c r="F20" s="628">
        <v>14.054642929886555</v>
      </c>
      <c r="G20" s="640">
        <v>411397</v>
      </c>
      <c r="H20" s="580">
        <v>76.875512709591945</v>
      </c>
      <c r="I20" s="627">
        <v>48537</v>
      </c>
      <c r="J20" s="580">
        <v>9.0698443605215022</v>
      </c>
      <c r="K20" s="42"/>
    </row>
    <row r="21" spans="1:11" s="21" customFormat="1" ht="20.100000000000001" customHeight="1">
      <c r="A21" s="18"/>
      <c r="B21" s="370" t="s">
        <v>642</v>
      </c>
      <c r="C21" s="578">
        <v>460541</v>
      </c>
      <c r="D21" s="579">
        <v>99.999999999999986</v>
      </c>
      <c r="E21" s="607">
        <v>68416</v>
      </c>
      <c r="F21" s="628">
        <v>14.855572033760295</v>
      </c>
      <c r="G21" s="640">
        <v>328712</v>
      </c>
      <c r="H21" s="580">
        <v>71.375187008322811</v>
      </c>
      <c r="I21" s="627">
        <v>63413</v>
      </c>
      <c r="J21" s="580">
        <v>13.769240957916884</v>
      </c>
      <c r="K21" s="42"/>
    </row>
    <row r="22" spans="1:11" s="21" customFormat="1" ht="20.100000000000001" customHeight="1">
      <c r="A22" s="18"/>
      <c r="B22" s="370" t="s">
        <v>643</v>
      </c>
      <c r="C22" s="578">
        <v>449572</v>
      </c>
      <c r="D22" s="579">
        <v>100</v>
      </c>
      <c r="E22" s="607">
        <v>53674</v>
      </c>
      <c r="F22" s="628">
        <v>11.938910786258932</v>
      </c>
      <c r="G22" s="640">
        <v>326914</v>
      </c>
      <c r="H22" s="580">
        <v>72.716717233279653</v>
      </c>
      <c r="I22" s="627">
        <v>68984</v>
      </c>
      <c r="J22" s="580">
        <v>15.344371980461416</v>
      </c>
      <c r="K22" s="42"/>
    </row>
    <row r="23" spans="1:11" s="21" customFormat="1" ht="20.100000000000001" customHeight="1">
      <c r="A23" s="18"/>
      <c r="B23" s="370" t="s">
        <v>644</v>
      </c>
      <c r="C23" s="578">
        <v>474546</v>
      </c>
      <c r="D23" s="579">
        <v>99.999999999999986</v>
      </c>
      <c r="E23" s="607">
        <v>79374</v>
      </c>
      <c r="F23" s="628">
        <v>16.72630261344527</v>
      </c>
      <c r="G23" s="640">
        <v>338791</v>
      </c>
      <c r="H23" s="580">
        <v>71.392657403075773</v>
      </c>
      <c r="I23" s="627">
        <v>56381</v>
      </c>
      <c r="J23" s="580">
        <v>11.881039983478946</v>
      </c>
      <c r="K23" s="42"/>
    </row>
    <row r="24" spans="1:11" s="21" customFormat="1" ht="20.100000000000001" customHeight="1">
      <c r="A24" s="18"/>
      <c r="B24" s="370" t="s">
        <v>461</v>
      </c>
      <c r="C24" s="578">
        <v>385141</v>
      </c>
      <c r="D24" s="579">
        <v>100</v>
      </c>
      <c r="E24" s="607">
        <v>51658</v>
      </c>
      <c r="F24" s="628">
        <v>13.4127501356646</v>
      </c>
      <c r="G24" s="640">
        <v>283316</v>
      </c>
      <c r="H24" s="580">
        <v>73.561630675518842</v>
      </c>
      <c r="I24" s="627">
        <v>50167</v>
      </c>
      <c r="J24" s="580">
        <v>13.025619188816565</v>
      </c>
      <c r="K24" s="42"/>
    </row>
    <row r="25" spans="1:11" s="21" customFormat="1" ht="20.100000000000001" customHeight="1">
      <c r="A25" s="18"/>
      <c r="B25" s="370" t="s">
        <v>645</v>
      </c>
      <c r="C25" s="578">
        <v>298116</v>
      </c>
      <c r="D25" s="579">
        <v>100</v>
      </c>
      <c r="E25" s="607">
        <v>38189</v>
      </c>
      <c r="F25" s="628">
        <v>12.810114183740556</v>
      </c>
      <c r="G25" s="640">
        <v>218650</v>
      </c>
      <c r="H25" s="580">
        <v>73.343933234043121</v>
      </c>
      <c r="I25" s="627">
        <v>41277</v>
      </c>
      <c r="J25" s="580">
        <v>13.84595258221632</v>
      </c>
      <c r="K25" s="42"/>
    </row>
    <row r="26" spans="1:11" s="21" customFormat="1" ht="20.100000000000001" customHeight="1">
      <c r="A26" s="18"/>
      <c r="B26" s="370" t="s">
        <v>646</v>
      </c>
      <c r="C26" s="578">
        <v>275571</v>
      </c>
      <c r="D26" s="579">
        <v>100</v>
      </c>
      <c r="E26" s="607">
        <v>33342</v>
      </c>
      <c r="F26" s="628">
        <v>12.099241211883689</v>
      </c>
      <c r="G26" s="640">
        <v>205657</v>
      </c>
      <c r="H26" s="580">
        <v>74.629405851849427</v>
      </c>
      <c r="I26" s="627">
        <v>36572</v>
      </c>
      <c r="J26" s="580">
        <v>13.271352936266878</v>
      </c>
      <c r="K26" s="42"/>
    </row>
    <row r="27" spans="1:11" s="21" customFormat="1" ht="20.100000000000001" customHeight="1">
      <c r="A27" s="18"/>
      <c r="B27" s="370" t="s">
        <v>647</v>
      </c>
      <c r="C27" s="578">
        <v>279795</v>
      </c>
      <c r="D27" s="579">
        <v>99.999999999999986</v>
      </c>
      <c r="E27" s="607">
        <v>42283</v>
      </c>
      <c r="F27" s="628">
        <v>15.112135670758947</v>
      </c>
      <c r="G27" s="640">
        <v>201539</v>
      </c>
      <c r="H27" s="580">
        <v>72.030951232152105</v>
      </c>
      <c r="I27" s="627">
        <v>35973</v>
      </c>
      <c r="J27" s="580">
        <v>12.85691309708894</v>
      </c>
      <c r="K27" s="42"/>
    </row>
    <row r="28" spans="1:11" s="21" customFormat="1" ht="20.100000000000001" customHeight="1">
      <c r="A28" s="18"/>
      <c r="B28" s="370" t="s">
        <v>648</v>
      </c>
      <c r="C28" s="578">
        <v>240645</v>
      </c>
      <c r="D28" s="579">
        <v>100</v>
      </c>
      <c r="E28" s="607">
        <v>37776</v>
      </c>
      <c r="F28" s="628">
        <v>15.697812129900893</v>
      </c>
      <c r="G28" s="640">
        <v>179953</v>
      </c>
      <c r="H28" s="580">
        <v>74.779446903114547</v>
      </c>
      <c r="I28" s="627">
        <v>22916</v>
      </c>
      <c r="J28" s="580">
        <v>9.5227409669845624</v>
      </c>
      <c r="K28" s="42"/>
    </row>
    <row r="29" spans="1:11" s="21" customFormat="1" ht="20.100000000000001" customHeight="1">
      <c r="A29" s="18"/>
      <c r="B29" s="370" t="s">
        <v>649</v>
      </c>
      <c r="C29" s="578">
        <v>233286</v>
      </c>
      <c r="D29" s="579">
        <v>100</v>
      </c>
      <c r="E29" s="607">
        <v>31559</v>
      </c>
      <c r="F29" s="628">
        <v>13.528029971794279</v>
      </c>
      <c r="G29" s="640">
        <v>164688</v>
      </c>
      <c r="H29" s="580">
        <v>70.594892106684497</v>
      </c>
      <c r="I29" s="627">
        <v>37039</v>
      </c>
      <c r="J29" s="580">
        <v>15.877077921521224</v>
      </c>
      <c r="K29" s="42"/>
    </row>
    <row r="30" spans="1:11" s="21" customFormat="1" ht="20.100000000000001" customHeight="1">
      <c r="A30" s="18"/>
      <c r="B30" s="370" t="s">
        <v>460</v>
      </c>
      <c r="C30" s="578">
        <v>226212</v>
      </c>
      <c r="D30" s="579">
        <v>100</v>
      </c>
      <c r="E30" s="607">
        <v>29585</v>
      </c>
      <c r="F30" s="628">
        <v>13.078439693738616</v>
      </c>
      <c r="G30" s="640">
        <v>166167</v>
      </c>
      <c r="H30" s="580">
        <v>73.456315314837411</v>
      </c>
      <c r="I30" s="627">
        <v>30460</v>
      </c>
      <c r="J30" s="580">
        <v>13.465244991423974</v>
      </c>
      <c r="K30" s="42"/>
    </row>
    <row r="31" spans="1:11" s="21" customFormat="1" ht="20.100000000000001" customHeight="1">
      <c r="A31" s="18"/>
      <c r="B31" s="370" t="s">
        <v>650</v>
      </c>
      <c r="C31" s="578">
        <v>192051</v>
      </c>
      <c r="D31" s="579">
        <v>100</v>
      </c>
      <c r="E31" s="607">
        <v>23579</v>
      </c>
      <c r="F31" s="628">
        <v>12.277467964238665</v>
      </c>
      <c r="G31" s="640">
        <v>142183</v>
      </c>
      <c r="H31" s="580">
        <v>74.033980557247816</v>
      </c>
      <c r="I31" s="627">
        <v>26289</v>
      </c>
      <c r="J31" s="580">
        <v>13.688551478513519</v>
      </c>
      <c r="K31" s="42"/>
    </row>
    <row r="32" spans="1:11" s="21" customFormat="1" ht="20.100000000000001" customHeight="1">
      <c r="A32" s="18"/>
      <c r="B32" s="391" t="s">
        <v>651</v>
      </c>
      <c r="C32" s="775">
        <v>203030</v>
      </c>
      <c r="D32" s="776">
        <v>100</v>
      </c>
      <c r="E32" s="777">
        <v>23395</v>
      </c>
      <c r="F32" s="778">
        <v>11.522927646160666</v>
      </c>
      <c r="G32" s="779">
        <v>146711</v>
      </c>
      <c r="H32" s="780">
        <v>72.260749642909914</v>
      </c>
      <c r="I32" s="781">
        <v>32924</v>
      </c>
      <c r="J32" s="780">
        <v>16.216322710929422</v>
      </c>
      <c r="K32" s="42"/>
    </row>
    <row r="33" spans="1:21" s="21" customFormat="1" ht="20.100000000000001" customHeight="1">
      <c r="A33" s="18"/>
      <c r="B33" s="370" t="s">
        <v>652</v>
      </c>
      <c r="C33" s="578">
        <v>157939</v>
      </c>
      <c r="D33" s="579">
        <v>100</v>
      </c>
      <c r="E33" s="607">
        <v>14184</v>
      </c>
      <c r="F33" s="628">
        <v>8.9806824153628941</v>
      </c>
      <c r="G33" s="640">
        <v>115465</v>
      </c>
      <c r="H33" s="580">
        <v>73.107338909325748</v>
      </c>
      <c r="I33" s="627">
        <v>28290</v>
      </c>
      <c r="J33" s="580">
        <v>17.911978675311353</v>
      </c>
      <c r="K33" s="42"/>
    </row>
    <row r="34" spans="1:21" s="21" customFormat="1" ht="20.100000000000001" customHeight="1">
      <c r="A34" s="18"/>
      <c r="B34" s="391" t="s">
        <v>653</v>
      </c>
      <c r="C34" s="775">
        <v>160230</v>
      </c>
      <c r="D34" s="776">
        <v>100</v>
      </c>
      <c r="E34" s="777">
        <v>19625</v>
      </c>
      <c r="F34" s="778">
        <v>12.248018473444423</v>
      </c>
      <c r="G34" s="779">
        <v>118833</v>
      </c>
      <c r="H34" s="780">
        <v>74.164014229545032</v>
      </c>
      <c r="I34" s="781">
        <v>21772</v>
      </c>
      <c r="J34" s="780">
        <v>13.587967297010547</v>
      </c>
      <c r="K34" s="42"/>
    </row>
    <row r="35" spans="1:21" s="21" customFormat="1" ht="20.100000000000001" customHeight="1">
      <c r="A35" s="18"/>
      <c r="B35" s="370" t="s">
        <v>654</v>
      </c>
      <c r="C35" s="578">
        <v>113844</v>
      </c>
      <c r="D35" s="579">
        <v>100</v>
      </c>
      <c r="E35" s="607">
        <v>11664</v>
      </c>
      <c r="F35" s="628">
        <v>10.245599241066722</v>
      </c>
      <c r="G35" s="640">
        <v>73078</v>
      </c>
      <c r="H35" s="580">
        <v>64.191349566072873</v>
      </c>
      <c r="I35" s="627">
        <v>29102</v>
      </c>
      <c r="J35" s="580">
        <v>25.563051192860403</v>
      </c>
      <c r="K35" s="42"/>
    </row>
    <row r="36" spans="1:21" s="21" customFormat="1" ht="20.100000000000001" customHeight="1">
      <c r="A36" s="18"/>
      <c r="B36" s="370" t="s">
        <v>655</v>
      </c>
      <c r="C36" s="578">
        <v>113352</v>
      </c>
      <c r="D36" s="579">
        <v>100</v>
      </c>
      <c r="E36" s="607">
        <v>11837</v>
      </c>
      <c r="F36" s="628">
        <v>10.442691791940151</v>
      </c>
      <c r="G36" s="640">
        <v>77521</v>
      </c>
      <c r="H36" s="580">
        <v>68.389618180534967</v>
      </c>
      <c r="I36" s="627">
        <v>23994</v>
      </c>
      <c r="J36" s="580">
        <v>21.167690027524877</v>
      </c>
      <c r="K36" s="42"/>
    </row>
    <row r="37" spans="1:21" s="21" customFormat="1" ht="20.100000000000001" customHeight="1">
      <c r="A37" s="18"/>
      <c r="B37" s="370" t="s">
        <v>329</v>
      </c>
      <c r="C37" s="578">
        <v>95239</v>
      </c>
      <c r="D37" s="579">
        <v>100</v>
      </c>
      <c r="E37" s="607">
        <v>10576</v>
      </c>
      <c r="F37" s="628">
        <v>11.104694505402199</v>
      </c>
      <c r="G37" s="640">
        <v>65027</v>
      </c>
      <c r="H37" s="580">
        <v>68.27770136183706</v>
      </c>
      <c r="I37" s="627">
        <v>19636</v>
      </c>
      <c r="J37" s="580">
        <v>20.617604132760739</v>
      </c>
      <c r="K37" s="42"/>
    </row>
    <row r="38" spans="1:21" s="21" customFormat="1" ht="20.100000000000001" customHeight="1">
      <c r="A38" s="18"/>
      <c r="B38" s="370" t="s">
        <v>656</v>
      </c>
      <c r="C38" s="578">
        <v>60233</v>
      </c>
      <c r="D38" s="579">
        <v>100</v>
      </c>
      <c r="E38" s="607">
        <v>5619</v>
      </c>
      <c r="F38" s="628">
        <v>9.3287732638254788</v>
      </c>
      <c r="G38" s="640">
        <v>39420</v>
      </c>
      <c r="H38" s="580">
        <v>65.445851941626685</v>
      </c>
      <c r="I38" s="627">
        <v>15194</v>
      </c>
      <c r="J38" s="580">
        <v>25.225374794547839</v>
      </c>
      <c r="K38" s="42"/>
    </row>
    <row r="39" spans="1:21" s="21" customFormat="1" ht="20.100000000000001" customHeight="1">
      <c r="A39" s="18"/>
      <c r="B39" s="370" t="s">
        <v>657</v>
      </c>
      <c r="C39" s="578">
        <v>58018</v>
      </c>
      <c r="D39" s="579">
        <v>100</v>
      </c>
      <c r="E39" s="607">
        <v>7539</v>
      </c>
      <c r="F39" s="628">
        <v>12.994243165914027</v>
      </c>
      <c r="G39" s="640">
        <v>42275</v>
      </c>
      <c r="H39" s="580">
        <v>72.865317660036538</v>
      </c>
      <c r="I39" s="627">
        <v>8204</v>
      </c>
      <c r="J39" s="580">
        <v>14.140439174049432</v>
      </c>
      <c r="K39" s="42"/>
    </row>
    <row r="40" spans="1:21" s="21" customFormat="1" ht="20.100000000000001" customHeight="1">
      <c r="A40" s="18"/>
      <c r="B40" s="373" t="s">
        <v>658</v>
      </c>
      <c r="C40" s="582">
        <v>42278</v>
      </c>
      <c r="D40" s="583">
        <v>100</v>
      </c>
      <c r="E40" s="608">
        <v>4154</v>
      </c>
      <c r="F40" s="632">
        <v>9.8254411277733098</v>
      </c>
      <c r="G40" s="641">
        <v>27206</v>
      </c>
      <c r="H40" s="584">
        <v>64.35025308671176</v>
      </c>
      <c r="I40" s="631">
        <v>10918</v>
      </c>
      <c r="J40" s="584">
        <v>25.824305785514923</v>
      </c>
      <c r="K40" s="42"/>
    </row>
    <row r="41" spans="1:21" s="21" customFormat="1" ht="15" customHeight="1">
      <c r="A41" s="18"/>
      <c r="B41" s="35" t="s">
        <v>1004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42"/>
    </row>
    <row r="42" spans="1:21" s="21" customFormat="1" ht="15" customHeight="1">
      <c r="A42" s="18"/>
      <c r="B42" s="328" t="s">
        <v>783</v>
      </c>
      <c r="D42" s="35"/>
      <c r="E42" s="36"/>
      <c r="F42" s="36"/>
      <c r="G42" s="36"/>
      <c r="H42" s="36"/>
      <c r="I42" s="36"/>
      <c r="J42" s="36"/>
      <c r="K42" s="36"/>
    </row>
  </sheetData>
  <mergeCells count="6">
    <mergeCell ref="B4:B7"/>
    <mergeCell ref="E4:J4"/>
    <mergeCell ref="E5:F6"/>
    <mergeCell ref="G5:H6"/>
    <mergeCell ref="I5:J6"/>
    <mergeCell ref="C4:D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56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autoPageBreaks="0" fitToPage="1"/>
  </sheetPr>
  <dimension ref="A1:AE15"/>
  <sheetViews>
    <sheetView showZeros="0" zoomScaleNormal="100" zoomScaleSheetLayoutView="100" workbookViewId="0">
      <selection activeCell="E12" sqref="E12"/>
    </sheetView>
  </sheetViews>
  <sheetFormatPr defaultColWidth="9" defaultRowHeight="13.5"/>
  <cols>
    <col min="1" max="1" width="1.625" style="14" customWidth="1"/>
    <col min="2" max="2" width="12.625" style="14" customWidth="1"/>
    <col min="3" max="3" width="10.5" style="14" customWidth="1"/>
    <col min="4" max="4" width="6.625" style="14" customWidth="1"/>
    <col min="5" max="5" width="8.375" style="14" customWidth="1"/>
    <col min="6" max="6" width="8.75" style="14" customWidth="1"/>
    <col min="7" max="7" width="6.625" style="14" customWidth="1"/>
    <col min="8" max="8" width="9.75" style="14" customWidth="1"/>
    <col min="9" max="9" width="8.625" style="14" customWidth="1"/>
    <col min="10" max="10" width="10.875" style="14" customWidth="1"/>
    <col min="11" max="11" width="6.75" style="14" customWidth="1"/>
    <col min="12" max="12" width="9" style="14" bestFit="1" customWidth="1"/>
    <col min="13" max="13" width="6.625" style="14" bestFit="1" customWidth="1"/>
    <col min="14" max="19" width="6.625" style="14" customWidth="1"/>
    <col min="20" max="20" width="9.25" style="14" customWidth="1"/>
    <col min="21" max="21" width="6.375" style="14" customWidth="1"/>
    <col min="22" max="22" width="8.375" style="14" customWidth="1"/>
    <col min="23" max="23" width="6.5" style="14" customWidth="1"/>
    <col min="24" max="24" width="9.5" style="14" customWidth="1"/>
    <col min="25" max="25" width="8" style="14" customWidth="1"/>
    <col min="26" max="31" width="6.625" style="14" customWidth="1"/>
    <col min="32" max="16384" width="9" style="14"/>
  </cols>
  <sheetData>
    <row r="1" spans="1:31" s="42" customFormat="1" ht="14.1" customHeight="1">
      <c r="A1" s="40"/>
      <c r="B1" s="41" t="s">
        <v>0</v>
      </c>
      <c r="D1" s="40"/>
      <c r="E1" s="40"/>
      <c r="F1" s="40"/>
      <c r="G1" s="40"/>
      <c r="H1" s="40"/>
      <c r="I1" s="40"/>
      <c r="J1" s="40"/>
      <c r="K1" s="40"/>
      <c r="L1" s="40"/>
    </row>
    <row r="2" spans="1:31" ht="20.100000000000001" customHeight="1">
      <c r="A2" s="12"/>
      <c r="B2" s="16" t="s">
        <v>693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2"/>
      <c r="AB2" s="12"/>
      <c r="AE2" s="48"/>
    </row>
    <row r="3" spans="1:31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20"/>
      <c r="AE3" s="20" t="s">
        <v>508</v>
      </c>
    </row>
    <row r="4" spans="1:31" s="50" customFormat="1" ht="20.100000000000001" customHeight="1">
      <c r="A4" s="49"/>
      <c r="B4" s="1700"/>
      <c r="C4" s="1483" t="s">
        <v>509</v>
      </c>
      <c r="D4" s="1444" t="s">
        <v>500</v>
      </c>
      <c r="E4" s="1429"/>
      <c r="F4" s="1"/>
      <c r="G4" s="1"/>
      <c r="H4" s="1"/>
      <c r="I4" s="1"/>
      <c r="J4" s="1429"/>
      <c r="K4" s="1429"/>
      <c r="L4" s="1429"/>
      <c r="M4" s="1429"/>
      <c r="N4" s="1429"/>
      <c r="O4" s="1429"/>
      <c r="P4" s="1429"/>
      <c r="Q4" s="1479"/>
      <c r="R4" s="1444" t="s">
        <v>501</v>
      </c>
      <c r="S4" s="1429"/>
      <c r="T4" s="1"/>
      <c r="U4" s="1"/>
      <c r="V4" s="1"/>
      <c r="W4" s="1"/>
      <c r="X4" s="1429"/>
      <c r="Y4" s="1429"/>
      <c r="Z4" s="1429"/>
      <c r="AA4" s="1429"/>
      <c r="AB4" s="1429"/>
      <c r="AC4" s="1429"/>
      <c r="AD4" s="1429"/>
      <c r="AE4" s="1429"/>
    </row>
    <row r="5" spans="1:31" s="50" customFormat="1" ht="36" customHeight="1">
      <c r="A5" s="49"/>
      <c r="B5" s="1701"/>
      <c r="C5" s="1484"/>
      <c r="D5" s="1445"/>
      <c r="E5" s="1430"/>
      <c r="F5" s="1565" t="s">
        <v>510</v>
      </c>
      <c r="G5" s="1566"/>
      <c r="H5" s="1565" t="s">
        <v>511</v>
      </c>
      <c r="I5" s="1566"/>
      <c r="J5" s="1565" t="s">
        <v>512</v>
      </c>
      <c r="K5" s="1443"/>
      <c r="L5" s="1439" t="s">
        <v>513</v>
      </c>
      <c r="M5" s="1443"/>
      <c r="N5" s="1439" t="s">
        <v>514</v>
      </c>
      <c r="O5" s="1443"/>
      <c r="P5" s="1439" t="s">
        <v>515</v>
      </c>
      <c r="Q5" s="1703"/>
      <c r="R5" s="1445"/>
      <c r="S5" s="1430"/>
      <c r="T5" s="1565" t="s">
        <v>510</v>
      </c>
      <c r="U5" s="1566"/>
      <c r="V5" s="1565" t="s">
        <v>511</v>
      </c>
      <c r="W5" s="1566"/>
      <c r="X5" s="1565" t="s">
        <v>512</v>
      </c>
      <c r="Y5" s="1566"/>
      <c r="Z5" s="1439" t="s">
        <v>513</v>
      </c>
      <c r="AA5" s="1443"/>
      <c r="AB5" s="1439" t="s">
        <v>516</v>
      </c>
      <c r="AC5" s="1443"/>
      <c r="AD5" s="1439" t="s">
        <v>26</v>
      </c>
      <c r="AE5" s="1440"/>
    </row>
    <row r="6" spans="1:31" s="50" customFormat="1" ht="20.100000000000001" customHeight="1">
      <c r="A6" s="49"/>
      <c r="B6" s="1702"/>
      <c r="C6" s="1485"/>
      <c r="D6" s="52"/>
      <c r="E6" s="144" t="s">
        <v>3</v>
      </c>
      <c r="F6" s="133"/>
      <c r="G6" s="144" t="s">
        <v>3</v>
      </c>
      <c r="H6" s="176"/>
      <c r="I6" s="144" t="s">
        <v>3</v>
      </c>
      <c r="J6" s="132"/>
      <c r="K6" s="144" t="s">
        <v>3</v>
      </c>
      <c r="L6" s="133"/>
      <c r="M6" s="144" t="s">
        <v>3</v>
      </c>
      <c r="N6" s="133"/>
      <c r="O6" s="144" t="s">
        <v>3</v>
      </c>
      <c r="P6" s="226"/>
      <c r="Q6" s="130" t="s">
        <v>3</v>
      </c>
      <c r="R6" s="226"/>
      <c r="S6" s="144" t="s">
        <v>3</v>
      </c>
      <c r="T6" s="133"/>
      <c r="U6" s="144" t="s">
        <v>3</v>
      </c>
      <c r="V6" s="176"/>
      <c r="W6" s="144" t="s">
        <v>3</v>
      </c>
      <c r="X6" s="132"/>
      <c r="Y6" s="144" t="s">
        <v>3</v>
      </c>
      <c r="Z6" s="133"/>
      <c r="AA6" s="144" t="s">
        <v>3</v>
      </c>
      <c r="AB6" s="133"/>
      <c r="AC6" s="144" t="s">
        <v>517</v>
      </c>
      <c r="AD6" s="226"/>
      <c r="AE6" s="131" t="s">
        <v>3</v>
      </c>
    </row>
    <row r="7" spans="1:31" s="21" customFormat="1" ht="19.5" customHeight="1">
      <c r="A7" s="18"/>
      <c r="B7" s="69" t="s">
        <v>162</v>
      </c>
      <c r="C7" s="719">
        <v>1814</v>
      </c>
      <c r="D7" s="502">
        <v>1334</v>
      </c>
      <c r="E7" s="732">
        <f>SUM(G7,I7,K7,M7,O7,Q7)</f>
        <v>100.00000000000001</v>
      </c>
      <c r="F7" s="502">
        <v>33</v>
      </c>
      <c r="G7" s="732">
        <f>F7/$D7*100</f>
        <v>2.4737631184407798</v>
      </c>
      <c r="H7" s="502" t="s">
        <v>1038</v>
      </c>
      <c r="I7" s="732" t="s">
        <v>1038</v>
      </c>
      <c r="J7" s="502">
        <v>14</v>
      </c>
      <c r="K7" s="732">
        <f>J7/$D7*100</f>
        <v>1.0494752623688157</v>
      </c>
      <c r="L7" s="502" t="s">
        <v>1038</v>
      </c>
      <c r="M7" s="732" t="s">
        <v>931</v>
      </c>
      <c r="N7" s="502">
        <v>1287</v>
      </c>
      <c r="O7" s="732">
        <f>N7/$D7*100</f>
        <v>96.476761619190412</v>
      </c>
      <c r="P7" s="502" t="s">
        <v>1040</v>
      </c>
      <c r="Q7" s="856" t="s">
        <v>931</v>
      </c>
      <c r="R7" s="502">
        <v>519</v>
      </c>
      <c r="S7" s="732">
        <f>SUM(U7,W7,Y7,AA7,AC7,AE7)</f>
        <v>99.999999999999986</v>
      </c>
      <c r="T7" s="502">
        <v>40</v>
      </c>
      <c r="U7" s="732">
        <f>T7/$R7*100</f>
        <v>7.7071290944123305</v>
      </c>
      <c r="V7" s="502">
        <v>24</v>
      </c>
      <c r="W7" s="732">
        <f>V7/$R7*100</f>
        <v>4.6242774566473983</v>
      </c>
      <c r="X7" s="502">
        <v>48</v>
      </c>
      <c r="Y7" s="732">
        <f>X7/$R7*100</f>
        <v>9.2485549132947966</v>
      </c>
      <c r="Z7" s="502">
        <v>17</v>
      </c>
      <c r="AA7" s="732">
        <f>Z7/$R7*100</f>
        <v>3.2755298651252409</v>
      </c>
      <c r="AB7" s="502">
        <v>383</v>
      </c>
      <c r="AC7" s="732">
        <f>AB7/$R7*100</f>
        <v>73.795761078998069</v>
      </c>
      <c r="AD7" s="502">
        <v>7</v>
      </c>
      <c r="AE7" s="917">
        <f>AD7/$R7*100</f>
        <v>1.3487475915221581</v>
      </c>
    </row>
    <row r="8" spans="1:31" s="21" customFormat="1" ht="19.5" customHeight="1">
      <c r="A8" s="18"/>
      <c r="B8" s="69" t="s">
        <v>194</v>
      </c>
      <c r="C8" s="719">
        <v>1644</v>
      </c>
      <c r="D8" s="502">
        <v>1171</v>
      </c>
      <c r="E8" s="732">
        <v>100</v>
      </c>
      <c r="F8" s="502">
        <v>38</v>
      </c>
      <c r="G8" s="732">
        <f t="shared" ref="G8:G11" si="0">F8/$D8*100</f>
        <v>3.2450896669513236</v>
      </c>
      <c r="H8" s="502" t="s">
        <v>1124</v>
      </c>
      <c r="I8" s="732" t="s">
        <v>1111</v>
      </c>
      <c r="J8" s="502" t="s">
        <v>1111</v>
      </c>
      <c r="K8" s="732" t="s">
        <v>1111</v>
      </c>
      <c r="L8" s="502" t="s">
        <v>1039</v>
      </c>
      <c r="M8" s="732" t="s">
        <v>931</v>
      </c>
      <c r="N8" s="502">
        <v>1114</v>
      </c>
      <c r="O8" s="732">
        <f t="shared" ref="O8:O11" si="1">N8/$D8*100</f>
        <v>95.132365499573012</v>
      </c>
      <c r="P8" s="502" t="s">
        <v>1038</v>
      </c>
      <c r="Q8" s="505" t="s">
        <v>931</v>
      </c>
      <c r="R8" s="502">
        <v>513</v>
      </c>
      <c r="S8" s="732">
        <f t="shared" ref="S8:S11" si="2">SUM(U8,W8,Y8,AA8,AC8,AE8)</f>
        <v>100</v>
      </c>
      <c r="T8" s="502">
        <v>38</v>
      </c>
      <c r="U8" s="732">
        <f t="shared" ref="U8:U11" si="3">T8/$R8*100</f>
        <v>7.4074074074074066</v>
      </c>
      <c r="V8" s="502">
        <v>16</v>
      </c>
      <c r="W8" s="732">
        <f t="shared" ref="W8:W11" si="4">V8/$R8*100</f>
        <v>3.1189083820662766</v>
      </c>
      <c r="X8" s="502">
        <v>49</v>
      </c>
      <c r="Y8" s="732">
        <f t="shared" ref="Y8:Y11" si="5">X8/$R8*100</f>
        <v>9.5516569200779724</v>
      </c>
      <c r="Z8" s="502">
        <v>17</v>
      </c>
      <c r="AA8" s="732">
        <f t="shared" ref="AA8:AA11" si="6">Z8/$R8*100</f>
        <v>3.3138401559454191</v>
      </c>
      <c r="AB8" s="502">
        <v>387</v>
      </c>
      <c r="AC8" s="732">
        <f t="shared" ref="AC8:AC11" si="7">AB8/$R8*100</f>
        <v>75.438596491228068</v>
      </c>
      <c r="AD8" s="502">
        <v>6</v>
      </c>
      <c r="AE8" s="529">
        <f t="shared" ref="AE8:AE11" si="8">AD8/$R8*100</f>
        <v>1.1695906432748537</v>
      </c>
    </row>
    <row r="9" spans="1:31" s="21" customFormat="1" ht="19.5" customHeight="1">
      <c r="A9" s="18"/>
      <c r="B9" s="69" t="s">
        <v>196</v>
      </c>
      <c r="C9" s="719">
        <v>1643</v>
      </c>
      <c r="D9" s="502">
        <v>1139</v>
      </c>
      <c r="E9" s="732">
        <f t="shared" ref="E9:E10" si="9">SUM(G9,I9,K9,M9,O9,Q9)</f>
        <v>100</v>
      </c>
      <c r="F9" s="502">
        <v>40</v>
      </c>
      <c r="G9" s="732">
        <f t="shared" si="0"/>
        <v>3.5118525021949081</v>
      </c>
      <c r="H9" s="502" t="s">
        <v>931</v>
      </c>
      <c r="I9" s="732" t="s">
        <v>931</v>
      </c>
      <c r="J9" s="502">
        <v>15</v>
      </c>
      <c r="K9" s="732">
        <f t="shared" ref="K9:K10" si="10">J9/$D9*100</f>
        <v>1.3169446883230904</v>
      </c>
      <c r="L9" s="502" t="s">
        <v>931</v>
      </c>
      <c r="M9" s="732" t="s">
        <v>931</v>
      </c>
      <c r="N9" s="502">
        <v>1084</v>
      </c>
      <c r="O9" s="732">
        <f t="shared" si="1"/>
        <v>95.171202809481997</v>
      </c>
      <c r="P9" s="502" t="s">
        <v>931</v>
      </c>
      <c r="Q9" s="505" t="s">
        <v>931</v>
      </c>
      <c r="R9" s="502">
        <v>537</v>
      </c>
      <c r="S9" s="732">
        <f t="shared" si="2"/>
        <v>100</v>
      </c>
      <c r="T9" s="502">
        <v>46</v>
      </c>
      <c r="U9" s="732">
        <f t="shared" si="3"/>
        <v>8.5661080074487899</v>
      </c>
      <c r="V9" s="502">
        <v>16</v>
      </c>
      <c r="W9" s="732">
        <f t="shared" si="4"/>
        <v>2.9795158286778398</v>
      </c>
      <c r="X9" s="502">
        <v>52</v>
      </c>
      <c r="Y9" s="732">
        <f t="shared" si="5"/>
        <v>9.6834264432029791</v>
      </c>
      <c r="Z9" s="502">
        <v>12</v>
      </c>
      <c r="AA9" s="732">
        <f t="shared" si="6"/>
        <v>2.2346368715083798</v>
      </c>
      <c r="AB9" s="502">
        <v>404</v>
      </c>
      <c r="AC9" s="732">
        <f t="shared" si="7"/>
        <v>75.232774674115461</v>
      </c>
      <c r="AD9" s="502">
        <v>7</v>
      </c>
      <c r="AE9" s="529">
        <f t="shared" si="8"/>
        <v>1.3035381750465549</v>
      </c>
    </row>
    <row r="10" spans="1:31" s="21" customFormat="1" ht="19.5" customHeight="1">
      <c r="A10" s="18"/>
      <c r="B10" s="69" t="s">
        <v>369</v>
      </c>
      <c r="C10" s="719">
        <v>1886</v>
      </c>
      <c r="D10" s="502">
        <v>1337</v>
      </c>
      <c r="E10" s="732">
        <f t="shared" si="9"/>
        <v>100</v>
      </c>
      <c r="F10" s="502">
        <v>45</v>
      </c>
      <c r="G10" s="732">
        <f t="shared" si="0"/>
        <v>3.3657442034405385</v>
      </c>
      <c r="H10" s="502" t="s">
        <v>931</v>
      </c>
      <c r="I10" s="732" t="s">
        <v>931</v>
      </c>
      <c r="J10" s="502">
        <v>16</v>
      </c>
      <c r="K10" s="732">
        <f t="shared" si="10"/>
        <v>1.1967090501121915</v>
      </c>
      <c r="L10" s="502" t="s">
        <v>931</v>
      </c>
      <c r="M10" s="732" t="s">
        <v>931</v>
      </c>
      <c r="N10" s="502">
        <v>1276</v>
      </c>
      <c r="O10" s="732">
        <f t="shared" si="1"/>
        <v>95.437546746447268</v>
      </c>
      <c r="P10" s="502" t="s">
        <v>931</v>
      </c>
      <c r="Q10" s="505" t="s">
        <v>931</v>
      </c>
      <c r="R10" s="502">
        <v>583</v>
      </c>
      <c r="S10" s="732">
        <f t="shared" si="2"/>
        <v>100</v>
      </c>
      <c r="T10" s="502">
        <v>50</v>
      </c>
      <c r="U10" s="732">
        <f t="shared" si="3"/>
        <v>8.5763293310463116</v>
      </c>
      <c r="V10" s="502">
        <v>16</v>
      </c>
      <c r="W10" s="732">
        <f t="shared" si="4"/>
        <v>2.7444253859348198</v>
      </c>
      <c r="X10" s="502">
        <v>55</v>
      </c>
      <c r="Y10" s="732">
        <f t="shared" si="5"/>
        <v>9.433962264150944</v>
      </c>
      <c r="Z10" s="502">
        <v>15</v>
      </c>
      <c r="AA10" s="732">
        <f t="shared" si="6"/>
        <v>2.5728987993138936</v>
      </c>
      <c r="AB10" s="502">
        <v>440</v>
      </c>
      <c r="AC10" s="732">
        <f t="shared" si="7"/>
        <v>75.471698113207552</v>
      </c>
      <c r="AD10" s="502">
        <v>7</v>
      </c>
      <c r="AE10" s="529">
        <f t="shared" si="8"/>
        <v>1.2006861063464835</v>
      </c>
    </row>
    <row r="11" spans="1:31" s="21" customFormat="1" ht="19.5" customHeight="1">
      <c r="A11" s="18"/>
      <c r="B11" s="69" t="s">
        <v>209</v>
      </c>
      <c r="C11" s="540">
        <v>1867</v>
      </c>
      <c r="D11" s="510">
        <v>1275</v>
      </c>
      <c r="E11" s="747">
        <v>100</v>
      </c>
      <c r="F11" s="510">
        <v>57</v>
      </c>
      <c r="G11" s="747">
        <f t="shared" si="0"/>
        <v>4.4705882352941178</v>
      </c>
      <c r="H11" s="510" t="s">
        <v>1111</v>
      </c>
      <c r="I11" s="747" t="s">
        <v>1116</v>
      </c>
      <c r="J11" s="510" t="s">
        <v>1111</v>
      </c>
      <c r="K11" s="747" t="s">
        <v>1112</v>
      </c>
      <c r="L11" s="510" t="s">
        <v>931</v>
      </c>
      <c r="M11" s="747" t="s">
        <v>931</v>
      </c>
      <c r="N11" s="510">
        <v>1198</v>
      </c>
      <c r="O11" s="747">
        <f t="shared" si="1"/>
        <v>93.960784313725483</v>
      </c>
      <c r="P11" s="510" t="s">
        <v>931</v>
      </c>
      <c r="Q11" s="513" t="s">
        <v>931</v>
      </c>
      <c r="R11" s="510">
        <v>628</v>
      </c>
      <c r="S11" s="747">
        <f t="shared" si="2"/>
        <v>100</v>
      </c>
      <c r="T11" s="510">
        <v>60</v>
      </c>
      <c r="U11" s="747">
        <f t="shared" si="3"/>
        <v>9.5541401273885356</v>
      </c>
      <c r="V11" s="510">
        <v>15</v>
      </c>
      <c r="W11" s="747">
        <f t="shared" si="4"/>
        <v>2.3885350318471339</v>
      </c>
      <c r="X11" s="510">
        <v>60</v>
      </c>
      <c r="Y11" s="747">
        <f t="shared" si="5"/>
        <v>9.5541401273885356</v>
      </c>
      <c r="Z11" s="510">
        <v>21</v>
      </c>
      <c r="AA11" s="747">
        <f t="shared" si="6"/>
        <v>3.3439490445859872</v>
      </c>
      <c r="AB11" s="510">
        <v>466</v>
      </c>
      <c r="AC11" s="747">
        <f t="shared" si="7"/>
        <v>74.203821656050948</v>
      </c>
      <c r="AD11" s="510">
        <v>6</v>
      </c>
      <c r="AE11" s="530">
        <f t="shared" si="8"/>
        <v>0.95541401273885351</v>
      </c>
    </row>
    <row r="12" spans="1:31" s="149" customFormat="1" ht="15" customHeight="1">
      <c r="B12" s="237" t="s">
        <v>505</v>
      </c>
    </row>
    <row r="13" spans="1:31" s="21" customFormat="1" ht="15" customHeight="1">
      <c r="A13" s="18"/>
      <c r="B13" s="63" t="s">
        <v>870</v>
      </c>
      <c r="C13" s="35"/>
      <c r="D13" s="35"/>
      <c r="E13" s="238"/>
      <c r="F13" s="238"/>
      <c r="G13" s="35"/>
      <c r="H13" s="35"/>
      <c r="I13" s="35"/>
      <c r="J13" s="35"/>
      <c r="K13" s="35"/>
      <c r="L13" s="35"/>
      <c r="M13" s="35" t="s">
        <v>518</v>
      </c>
      <c r="N13" s="35"/>
      <c r="O13" s="35"/>
      <c r="P13" s="35"/>
      <c r="Q13" s="35"/>
      <c r="R13" s="38"/>
      <c r="S13" s="38"/>
      <c r="T13" s="38"/>
      <c r="U13" s="38"/>
      <c r="V13" s="38"/>
      <c r="W13" s="38"/>
      <c r="X13" s="38"/>
      <c r="Y13" s="38"/>
      <c r="Z13" s="38"/>
    </row>
    <row r="14" spans="1:31" ht="15" customHeight="1">
      <c r="B14" s="55" t="s">
        <v>519</v>
      </c>
    </row>
    <row r="15" spans="1:31" s="149" customFormat="1" ht="15" customHeight="1">
      <c r="B15" s="63" t="s">
        <v>684</v>
      </c>
    </row>
  </sheetData>
  <mergeCells count="18">
    <mergeCell ref="B4:B6"/>
    <mergeCell ref="C4:C6"/>
    <mergeCell ref="D4:E5"/>
    <mergeCell ref="J4:Q4"/>
    <mergeCell ref="R4:S5"/>
    <mergeCell ref="N5:O5"/>
    <mergeCell ref="P5:Q5"/>
    <mergeCell ref="X4:AE4"/>
    <mergeCell ref="F5:G5"/>
    <mergeCell ref="H5:I5"/>
    <mergeCell ref="J5:K5"/>
    <mergeCell ref="L5:M5"/>
    <mergeCell ref="AB5:AC5"/>
    <mergeCell ref="AD5:AE5"/>
    <mergeCell ref="T5:U5"/>
    <mergeCell ref="V5:W5"/>
    <mergeCell ref="X5:Y5"/>
    <mergeCell ref="Z5:AA5"/>
  </mergeCells>
  <phoneticPr fontId="2" type="noConversion"/>
  <conditionalFormatting sqref="C7:AE11">
    <cfRule type="cellIs" dxfId="12" priority="1" operator="equal">
      <formula>0</formula>
    </cfRule>
  </conditionalFormatting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tabColor rgb="FFBDE3F2"/>
    <pageSetUpPr fitToPage="1"/>
  </sheetPr>
  <dimension ref="A1:I19"/>
  <sheetViews>
    <sheetView showZeros="0" zoomScaleNormal="100" zoomScaleSheetLayoutView="100" workbookViewId="0">
      <selection activeCell="H12" sqref="H12"/>
    </sheetView>
  </sheetViews>
  <sheetFormatPr defaultColWidth="9" defaultRowHeight="13.5"/>
  <cols>
    <col min="1" max="1" width="1.125" style="42" customWidth="1"/>
    <col min="2" max="2" width="8.625" style="42" customWidth="1"/>
    <col min="3" max="3" width="10.625" style="42" customWidth="1"/>
    <col min="4" max="5" width="9.625" style="42" customWidth="1"/>
    <col min="6" max="6" width="8.625" style="42" customWidth="1"/>
    <col min="7" max="8" width="9.625" style="42" customWidth="1"/>
    <col min="9" max="16384" width="9" style="42"/>
  </cols>
  <sheetData>
    <row r="1" spans="1:9" ht="14.1" customHeight="1">
      <c r="A1" s="40"/>
      <c r="B1" s="41" t="s">
        <v>0</v>
      </c>
      <c r="D1" s="40"/>
      <c r="E1" s="40"/>
      <c r="F1" s="40"/>
      <c r="G1" s="40"/>
      <c r="H1" s="40"/>
    </row>
    <row r="2" spans="1:9" ht="20.100000000000001" customHeight="1">
      <c r="A2" s="40"/>
      <c r="B2" s="15" t="s">
        <v>692</v>
      </c>
      <c r="D2" s="15"/>
      <c r="E2" s="40"/>
      <c r="F2" s="40"/>
      <c r="G2" s="40"/>
      <c r="H2" s="40"/>
    </row>
    <row r="3" spans="1:9" s="21" customFormat="1" ht="20.100000000000001" customHeight="1">
      <c r="A3" s="18"/>
      <c r="B3" s="18"/>
      <c r="C3" s="18"/>
      <c r="D3" s="18"/>
      <c r="E3" s="18"/>
      <c r="F3" s="18"/>
      <c r="G3" s="18"/>
      <c r="H3" s="20" t="s">
        <v>256</v>
      </c>
    </row>
    <row r="4" spans="1:9" s="21" customFormat="1" ht="20.100000000000001" customHeight="1">
      <c r="A4" s="18"/>
      <c r="B4" s="1441"/>
      <c r="C4" s="1447"/>
      <c r="D4" s="1444" t="s">
        <v>28</v>
      </c>
      <c r="E4" s="1432"/>
      <c r="F4" s="1432"/>
      <c r="G4" s="1432"/>
      <c r="H4" s="1432"/>
      <c r="I4" s="40"/>
    </row>
    <row r="5" spans="1:9" s="21" customFormat="1" ht="20.100000000000001" customHeight="1">
      <c r="A5" s="18"/>
      <c r="B5" s="1442"/>
      <c r="C5" s="1448"/>
      <c r="D5" s="1445"/>
      <c r="E5" s="1433" t="s">
        <v>86</v>
      </c>
      <c r="F5" s="1441"/>
      <c r="G5" s="3" t="s">
        <v>87</v>
      </c>
      <c r="H5" s="3" t="s">
        <v>88</v>
      </c>
      <c r="I5" s="40"/>
    </row>
    <row r="6" spans="1:9" s="21" customFormat="1" ht="20.100000000000001" customHeight="1">
      <c r="A6" s="18"/>
      <c r="B6" s="1449"/>
      <c r="C6" s="1450"/>
      <c r="D6" s="235" t="s">
        <v>249</v>
      </c>
      <c r="E6" s="235" t="s">
        <v>249</v>
      </c>
      <c r="F6" s="27" t="s">
        <v>392</v>
      </c>
      <c r="G6" s="144" t="s">
        <v>249</v>
      </c>
      <c r="H6" s="236" t="s">
        <v>249</v>
      </c>
      <c r="I6" s="40"/>
    </row>
    <row r="7" spans="1:9" s="21" customFormat="1" ht="20.100000000000001" customHeight="1">
      <c r="A7" s="18"/>
      <c r="B7" s="1705" t="s">
        <v>330</v>
      </c>
      <c r="C7" s="69" t="s">
        <v>162</v>
      </c>
      <c r="D7" s="635">
        <v>116</v>
      </c>
      <c r="E7" s="636" t="s">
        <v>1112</v>
      </c>
      <c r="F7" s="637">
        <v>19</v>
      </c>
      <c r="G7" s="638">
        <v>109</v>
      </c>
      <c r="H7" s="639" t="s">
        <v>1111</v>
      </c>
      <c r="I7" s="40"/>
    </row>
    <row r="8" spans="1:9" s="21" customFormat="1" ht="20.100000000000001" customHeight="1">
      <c r="A8" s="18"/>
      <c r="B8" s="1705"/>
      <c r="C8" s="69" t="s">
        <v>91</v>
      </c>
      <c r="D8" s="578">
        <v>116</v>
      </c>
      <c r="E8" s="607" t="s">
        <v>1111</v>
      </c>
      <c r="F8" s="627">
        <v>20</v>
      </c>
      <c r="G8" s="640">
        <v>109</v>
      </c>
      <c r="H8" s="581" t="s">
        <v>1111</v>
      </c>
      <c r="I8" s="40"/>
    </row>
    <row r="9" spans="1:9" s="21" customFormat="1" ht="20.100000000000001" customHeight="1">
      <c r="A9" s="18"/>
      <c r="B9" s="1705"/>
      <c r="C9" s="69" t="s">
        <v>195</v>
      </c>
      <c r="D9" s="578">
        <v>116</v>
      </c>
      <c r="E9" s="607" t="s">
        <v>1111</v>
      </c>
      <c r="F9" s="627">
        <v>66</v>
      </c>
      <c r="G9" s="640">
        <v>109</v>
      </c>
      <c r="H9" s="581" t="s">
        <v>1125</v>
      </c>
      <c r="I9" s="40"/>
    </row>
    <row r="10" spans="1:9" s="21" customFormat="1" ht="20.100000000000001" customHeight="1">
      <c r="A10" s="18"/>
      <c r="B10" s="1705"/>
      <c r="C10" s="69" t="s">
        <v>388</v>
      </c>
      <c r="D10" s="578">
        <v>117</v>
      </c>
      <c r="E10" s="607" t="s">
        <v>1112</v>
      </c>
      <c r="F10" s="627">
        <v>70</v>
      </c>
      <c r="G10" s="640">
        <v>110</v>
      </c>
      <c r="H10" s="581" t="s">
        <v>1111</v>
      </c>
      <c r="I10" s="40"/>
    </row>
    <row r="11" spans="1:9" s="21" customFormat="1" ht="20.100000000000001" customHeight="1">
      <c r="A11" s="18"/>
      <c r="B11" s="1705"/>
      <c r="C11" s="70" t="s">
        <v>389</v>
      </c>
      <c r="D11" s="582">
        <v>116</v>
      </c>
      <c r="E11" s="608" t="s">
        <v>1111</v>
      </c>
      <c r="F11" s="631">
        <v>118</v>
      </c>
      <c r="G11" s="641">
        <v>110</v>
      </c>
      <c r="H11" s="585" t="s">
        <v>1111</v>
      </c>
      <c r="I11" s="40"/>
    </row>
    <row r="12" spans="1:9" s="21" customFormat="1" ht="9.9499999999999993" customHeight="1">
      <c r="A12" s="18"/>
      <c r="B12" s="18"/>
      <c r="C12" s="35"/>
      <c r="D12" s="642"/>
      <c r="E12" s="642"/>
      <c r="F12" s="642"/>
      <c r="G12" s="642"/>
      <c r="H12" s="642"/>
      <c r="I12" s="40"/>
    </row>
    <row r="13" spans="1:9" s="21" customFormat="1" ht="20.100000000000001" customHeight="1">
      <c r="A13" s="18"/>
      <c r="B13" s="1704" t="s">
        <v>390</v>
      </c>
      <c r="C13" s="68" t="s">
        <v>114</v>
      </c>
      <c r="D13" s="635">
        <v>69005</v>
      </c>
      <c r="E13" s="636">
        <v>398</v>
      </c>
      <c r="F13" s="637">
        <v>10806</v>
      </c>
      <c r="G13" s="638">
        <v>67316</v>
      </c>
      <c r="H13" s="639">
        <v>1291</v>
      </c>
      <c r="I13" s="40"/>
    </row>
    <row r="14" spans="1:9" s="21" customFormat="1" ht="20.100000000000001" customHeight="1">
      <c r="A14" s="18"/>
      <c r="B14" s="1704"/>
      <c r="C14" s="69" t="s">
        <v>27</v>
      </c>
      <c r="D14" s="578">
        <v>10082</v>
      </c>
      <c r="E14" s="607">
        <v>62</v>
      </c>
      <c r="F14" s="627">
        <v>3370</v>
      </c>
      <c r="G14" s="640">
        <v>9863</v>
      </c>
      <c r="H14" s="581">
        <v>157</v>
      </c>
      <c r="I14" s="40"/>
    </row>
    <row r="15" spans="1:9" s="21" customFormat="1" ht="20.100000000000001" customHeight="1">
      <c r="A15" s="18"/>
      <c r="B15" s="1704"/>
      <c r="C15" s="70" t="s">
        <v>328</v>
      </c>
      <c r="D15" s="582">
        <v>116</v>
      </c>
      <c r="E15" s="608" t="s">
        <v>1111</v>
      </c>
      <c r="F15" s="631">
        <v>118</v>
      </c>
      <c r="G15" s="641">
        <v>110</v>
      </c>
      <c r="H15" s="585" t="s">
        <v>1111</v>
      </c>
      <c r="I15" s="40"/>
    </row>
    <row r="16" spans="1:9" ht="15" customHeight="1">
      <c r="B16" s="35" t="s">
        <v>685</v>
      </c>
      <c r="C16" s="35"/>
      <c r="I16" s="40"/>
    </row>
    <row r="17" spans="2:2" ht="15" customHeight="1">
      <c r="B17" s="35" t="s">
        <v>775</v>
      </c>
    </row>
    <row r="18" spans="2:2" s="149" customFormat="1" ht="15" customHeight="1">
      <c r="B18" s="63"/>
    </row>
    <row r="19" spans="2:2" s="149" customFormat="1" ht="15" customHeight="1">
      <c r="B19" s="63"/>
    </row>
  </sheetData>
  <mergeCells count="6">
    <mergeCell ref="B13:B15"/>
    <mergeCell ref="B7:B11"/>
    <mergeCell ref="B4:C6"/>
    <mergeCell ref="E4:H4"/>
    <mergeCell ref="E5:F5"/>
    <mergeCell ref="D4:D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T19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125" style="42" customWidth="1"/>
    <col min="2" max="2" width="8.625" style="42" customWidth="1"/>
    <col min="3" max="3" width="12.625" style="42" customWidth="1"/>
    <col min="4" max="4" width="7.875" style="42" customWidth="1"/>
    <col min="5" max="6" width="8.625" style="42" customWidth="1"/>
    <col min="7" max="19" width="7.875" style="42" customWidth="1"/>
    <col min="20" max="16384" width="9" style="42"/>
  </cols>
  <sheetData>
    <row r="1" spans="1:20" ht="14.1" customHeight="1">
      <c r="A1" s="40"/>
      <c r="B1" s="41" t="s">
        <v>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0" ht="20.100000000000001" customHeight="1">
      <c r="A2" s="40"/>
      <c r="B2" s="15" t="s">
        <v>720</v>
      </c>
      <c r="D2" s="15"/>
      <c r="E2" s="15"/>
      <c r="F2" s="15"/>
      <c r="G2" s="15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</row>
    <row r="3" spans="1:20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20" t="s">
        <v>848</v>
      </c>
    </row>
    <row r="4" spans="1:20" s="21" customFormat="1" ht="12.75" customHeight="1">
      <c r="A4" s="18"/>
      <c r="B4" s="1441"/>
      <c r="C4" s="1447"/>
      <c r="D4" s="1444" t="s">
        <v>28</v>
      </c>
      <c r="E4" s="1429"/>
      <c r="F4" s="1429"/>
      <c r="G4" s="1429"/>
      <c r="H4" s="1432"/>
      <c r="I4" s="1432"/>
      <c r="J4" s="1432"/>
      <c r="K4" s="1432"/>
      <c r="L4" s="1432"/>
      <c r="M4" s="1432"/>
      <c r="N4" s="1432"/>
      <c r="O4" s="1432"/>
      <c r="P4" s="1432"/>
      <c r="Q4" s="1432"/>
      <c r="R4" s="1432"/>
      <c r="S4" s="1432"/>
      <c r="T4" s="42"/>
    </row>
    <row r="5" spans="1:20" s="21" customFormat="1" ht="20.100000000000001" customHeight="1">
      <c r="A5" s="18"/>
      <c r="B5" s="1442"/>
      <c r="C5" s="1448"/>
      <c r="D5" s="1445"/>
      <c r="E5" s="1430"/>
      <c r="F5" s="1430"/>
      <c r="G5" s="1430"/>
      <c r="H5" s="1433" t="s">
        <v>250</v>
      </c>
      <c r="I5" s="1441"/>
      <c r="J5" s="1441"/>
      <c r="K5" s="1441"/>
      <c r="L5" s="1437" t="s">
        <v>252</v>
      </c>
      <c r="M5" s="1441"/>
      <c r="N5" s="1441"/>
      <c r="O5" s="1434"/>
      <c r="P5" s="1437" t="s">
        <v>251</v>
      </c>
      <c r="Q5" s="1441"/>
      <c r="R5" s="1441"/>
      <c r="S5" s="1441"/>
      <c r="T5" s="42"/>
    </row>
    <row r="6" spans="1:20" s="21" customFormat="1" ht="20.100000000000001" customHeight="1">
      <c r="A6" s="18"/>
      <c r="B6" s="1442"/>
      <c r="C6" s="1448"/>
      <c r="D6" s="1621" t="s">
        <v>249</v>
      </c>
      <c r="E6" s="1708" t="s">
        <v>255</v>
      </c>
      <c r="F6" s="1709"/>
      <c r="G6" s="1712" t="s">
        <v>392</v>
      </c>
      <c r="H6" s="1621" t="s">
        <v>249</v>
      </c>
      <c r="I6" s="1708" t="s">
        <v>255</v>
      </c>
      <c r="J6" s="1709"/>
      <c r="K6" s="1706" t="s">
        <v>391</v>
      </c>
      <c r="L6" s="1565" t="s">
        <v>249</v>
      </c>
      <c r="M6" s="1708" t="s">
        <v>255</v>
      </c>
      <c r="N6" s="1709"/>
      <c r="O6" s="1706" t="s">
        <v>391</v>
      </c>
      <c r="P6" s="1565" t="s">
        <v>249</v>
      </c>
      <c r="Q6" s="1708" t="s">
        <v>741</v>
      </c>
      <c r="R6" s="1709"/>
      <c r="S6" s="1710" t="s">
        <v>391</v>
      </c>
      <c r="T6" s="42"/>
    </row>
    <row r="7" spans="1:20" s="21" customFormat="1" ht="20.100000000000001" customHeight="1">
      <c r="A7" s="18"/>
      <c r="B7" s="1449"/>
      <c r="C7" s="1450"/>
      <c r="D7" s="1478"/>
      <c r="E7" s="144" t="s">
        <v>253</v>
      </c>
      <c r="F7" s="234" t="s">
        <v>254</v>
      </c>
      <c r="G7" s="1713"/>
      <c r="H7" s="1478"/>
      <c r="I7" s="144" t="s">
        <v>253</v>
      </c>
      <c r="J7" s="234" t="s">
        <v>254</v>
      </c>
      <c r="K7" s="1707"/>
      <c r="L7" s="1625"/>
      <c r="M7" s="144" t="s">
        <v>253</v>
      </c>
      <c r="N7" s="234" t="s">
        <v>254</v>
      </c>
      <c r="O7" s="1707"/>
      <c r="P7" s="1625"/>
      <c r="Q7" s="144" t="s">
        <v>742</v>
      </c>
      <c r="R7" s="234" t="s">
        <v>743</v>
      </c>
      <c r="S7" s="1711"/>
      <c r="T7" s="42"/>
    </row>
    <row r="8" spans="1:20" s="21" customFormat="1" ht="20.100000000000001" customHeight="1">
      <c r="A8" s="18"/>
      <c r="B8" s="1705" t="s">
        <v>328</v>
      </c>
      <c r="C8" s="69" t="s">
        <v>162</v>
      </c>
      <c r="D8" s="635">
        <v>1</v>
      </c>
      <c r="E8" s="637">
        <v>8</v>
      </c>
      <c r="F8" s="552" t="s">
        <v>933</v>
      </c>
      <c r="G8" s="552" t="s">
        <v>932</v>
      </c>
      <c r="H8" s="475" t="s">
        <v>932</v>
      </c>
      <c r="I8" s="471" t="s">
        <v>932</v>
      </c>
      <c r="J8" s="471" t="s">
        <v>932</v>
      </c>
      <c r="K8" s="469" t="s">
        <v>932</v>
      </c>
      <c r="L8" s="470">
        <v>1</v>
      </c>
      <c r="M8" s="469">
        <v>8</v>
      </c>
      <c r="N8" s="470" t="s">
        <v>932</v>
      </c>
      <c r="O8" s="472" t="s">
        <v>937</v>
      </c>
      <c r="P8" s="469" t="s">
        <v>932</v>
      </c>
      <c r="Q8" s="472" t="s">
        <v>932</v>
      </c>
      <c r="R8" s="472" t="s">
        <v>932</v>
      </c>
      <c r="S8" s="472" t="s">
        <v>937</v>
      </c>
      <c r="T8" s="42"/>
    </row>
    <row r="9" spans="1:20" s="21" customFormat="1" ht="20.100000000000001" customHeight="1">
      <c r="A9" s="18"/>
      <c r="B9" s="1705"/>
      <c r="C9" s="69" t="s">
        <v>91</v>
      </c>
      <c r="D9" s="524" t="s">
        <v>931</v>
      </c>
      <c r="E9" s="501" t="s">
        <v>931</v>
      </c>
      <c r="F9" s="501" t="s">
        <v>931</v>
      </c>
      <c r="G9" s="501" t="s">
        <v>931</v>
      </c>
      <c r="H9" s="507" t="s">
        <v>932</v>
      </c>
      <c r="I9" s="501" t="s">
        <v>931</v>
      </c>
      <c r="J9" s="501" t="s">
        <v>931</v>
      </c>
      <c r="K9" s="501" t="s">
        <v>932</v>
      </c>
      <c r="L9" s="502" t="s">
        <v>932</v>
      </c>
      <c r="M9" s="501" t="s">
        <v>932</v>
      </c>
      <c r="N9" s="502" t="s">
        <v>932</v>
      </c>
      <c r="O9" s="501" t="s">
        <v>931</v>
      </c>
      <c r="P9" s="501" t="s">
        <v>931</v>
      </c>
      <c r="Q9" s="501" t="s">
        <v>931</v>
      </c>
      <c r="R9" s="501" t="s">
        <v>931</v>
      </c>
      <c r="S9" s="504" t="s">
        <v>932</v>
      </c>
      <c r="T9" s="42"/>
    </row>
    <row r="10" spans="1:20" s="21" customFormat="1" ht="20.100000000000001" customHeight="1">
      <c r="A10" s="18"/>
      <c r="B10" s="1705"/>
      <c r="C10" s="69" t="s">
        <v>195</v>
      </c>
      <c r="D10" s="524" t="s">
        <v>932</v>
      </c>
      <c r="E10" s="501" t="s">
        <v>931</v>
      </c>
      <c r="F10" s="501" t="s">
        <v>931</v>
      </c>
      <c r="G10" s="501" t="s">
        <v>931</v>
      </c>
      <c r="H10" s="507" t="s">
        <v>932</v>
      </c>
      <c r="I10" s="501" t="s">
        <v>931</v>
      </c>
      <c r="J10" s="501" t="s">
        <v>931</v>
      </c>
      <c r="K10" s="501" t="s">
        <v>932</v>
      </c>
      <c r="L10" s="502" t="s">
        <v>932</v>
      </c>
      <c r="M10" s="501" t="s">
        <v>932</v>
      </c>
      <c r="N10" s="502" t="s">
        <v>932</v>
      </c>
      <c r="O10" s="501" t="s">
        <v>931</v>
      </c>
      <c r="P10" s="501" t="s">
        <v>931</v>
      </c>
      <c r="Q10" s="501" t="s">
        <v>931</v>
      </c>
      <c r="R10" s="501" t="s">
        <v>931</v>
      </c>
      <c r="S10" s="504" t="s">
        <v>938</v>
      </c>
      <c r="T10" s="42"/>
    </row>
    <row r="11" spans="1:20" s="21" customFormat="1" ht="20.100000000000001" customHeight="1">
      <c r="A11" s="18"/>
      <c r="B11" s="1705"/>
      <c r="C11" s="69" t="s">
        <v>324</v>
      </c>
      <c r="D11" s="524" t="s">
        <v>934</v>
      </c>
      <c r="E11" s="501" t="s">
        <v>931</v>
      </c>
      <c r="F11" s="501" t="s">
        <v>931</v>
      </c>
      <c r="G11" s="501" t="s">
        <v>931</v>
      </c>
      <c r="H11" s="507" t="s">
        <v>932</v>
      </c>
      <c r="I11" s="501" t="s">
        <v>931</v>
      </c>
      <c r="J11" s="501" t="s">
        <v>931</v>
      </c>
      <c r="K11" s="501" t="s">
        <v>936</v>
      </c>
      <c r="L11" s="502" t="s">
        <v>932</v>
      </c>
      <c r="M11" s="501" t="s">
        <v>932</v>
      </c>
      <c r="N11" s="502" t="s">
        <v>932</v>
      </c>
      <c r="O11" s="501" t="s">
        <v>931</v>
      </c>
      <c r="P11" s="501" t="s">
        <v>931</v>
      </c>
      <c r="Q11" s="501" t="s">
        <v>931</v>
      </c>
      <c r="R11" s="501" t="s">
        <v>931</v>
      </c>
      <c r="S11" s="504" t="s">
        <v>932</v>
      </c>
      <c r="T11" s="42"/>
    </row>
    <row r="12" spans="1:20" s="21" customFormat="1" ht="20.100000000000001" customHeight="1">
      <c r="A12" s="18"/>
      <c r="B12" s="1705"/>
      <c r="C12" s="70" t="s">
        <v>378</v>
      </c>
      <c r="D12" s="525" t="s">
        <v>932</v>
      </c>
      <c r="E12" s="509" t="s">
        <v>932</v>
      </c>
      <c r="F12" s="510" t="s">
        <v>935</v>
      </c>
      <c r="G12" s="513" t="s">
        <v>932</v>
      </c>
      <c r="H12" s="515" t="s">
        <v>932</v>
      </c>
      <c r="I12" s="509" t="s">
        <v>932</v>
      </c>
      <c r="J12" s="510" t="s">
        <v>935</v>
      </c>
      <c r="K12" s="509" t="s">
        <v>932</v>
      </c>
      <c r="L12" s="510" t="s">
        <v>932</v>
      </c>
      <c r="M12" s="509" t="s">
        <v>932</v>
      </c>
      <c r="N12" s="510" t="s">
        <v>932</v>
      </c>
      <c r="O12" s="509" t="s">
        <v>932</v>
      </c>
      <c r="P12" s="510" t="s">
        <v>935</v>
      </c>
      <c r="Q12" s="509" t="s">
        <v>932</v>
      </c>
      <c r="R12" s="510" t="s">
        <v>935</v>
      </c>
      <c r="S12" s="512" t="s">
        <v>932</v>
      </c>
      <c r="T12" s="42"/>
    </row>
    <row r="13" spans="1:20" s="21" customFormat="1" ht="9.9499999999999993" customHeight="1">
      <c r="A13" s="18"/>
      <c r="B13" s="18"/>
      <c r="C13" s="35"/>
      <c r="D13" s="642"/>
      <c r="E13" s="643"/>
      <c r="F13" s="642"/>
      <c r="G13" s="644"/>
      <c r="H13" s="642"/>
      <c r="I13" s="642"/>
      <c r="J13" s="642"/>
      <c r="K13" s="644"/>
      <c r="L13" s="642"/>
      <c r="M13" s="643"/>
      <c r="N13" s="642"/>
      <c r="O13" s="644"/>
      <c r="P13" s="642"/>
      <c r="Q13" s="642"/>
      <c r="R13" s="642"/>
      <c r="S13" s="644"/>
      <c r="T13" s="42"/>
    </row>
    <row r="14" spans="1:20" s="21" customFormat="1" ht="20.100000000000001" customHeight="1">
      <c r="A14" s="18"/>
      <c r="B14" s="1704" t="s">
        <v>376</v>
      </c>
      <c r="C14" s="68" t="s">
        <v>114</v>
      </c>
      <c r="D14" s="645">
        <v>352</v>
      </c>
      <c r="E14" s="469">
        <v>20497</v>
      </c>
      <c r="F14" s="470">
        <v>15414</v>
      </c>
      <c r="G14" s="473">
        <v>3145</v>
      </c>
      <c r="H14" s="475">
        <v>209</v>
      </c>
      <c r="I14" s="471">
        <v>11619</v>
      </c>
      <c r="J14" s="471">
        <v>7574</v>
      </c>
      <c r="K14" s="469">
        <v>2069</v>
      </c>
      <c r="L14" s="470">
        <v>107</v>
      </c>
      <c r="M14" s="469">
        <v>953</v>
      </c>
      <c r="N14" s="470">
        <v>614</v>
      </c>
      <c r="O14" s="472">
        <v>313</v>
      </c>
      <c r="P14" s="469">
        <v>36</v>
      </c>
      <c r="Q14" s="472">
        <v>7925</v>
      </c>
      <c r="R14" s="472">
        <v>7226</v>
      </c>
      <c r="S14" s="472">
        <v>763</v>
      </c>
      <c r="T14" s="42"/>
    </row>
    <row r="15" spans="1:20" s="21" customFormat="1" ht="20.100000000000001" customHeight="1">
      <c r="A15" s="18"/>
      <c r="B15" s="1704"/>
      <c r="C15" s="69" t="s">
        <v>27</v>
      </c>
      <c r="D15" s="524">
        <v>117</v>
      </c>
      <c r="E15" s="501">
        <v>8038</v>
      </c>
      <c r="F15" s="502">
        <v>6409</v>
      </c>
      <c r="G15" s="505">
        <v>1022</v>
      </c>
      <c r="H15" s="507">
        <v>70</v>
      </c>
      <c r="I15" s="503">
        <v>3791</v>
      </c>
      <c r="J15" s="503">
        <v>2444</v>
      </c>
      <c r="K15" s="501">
        <v>640</v>
      </c>
      <c r="L15" s="502">
        <v>33</v>
      </c>
      <c r="M15" s="501">
        <v>330</v>
      </c>
      <c r="N15" s="502">
        <v>210</v>
      </c>
      <c r="O15" s="504">
        <v>120</v>
      </c>
      <c r="P15" s="501">
        <v>14</v>
      </c>
      <c r="Q15" s="504">
        <v>3917</v>
      </c>
      <c r="R15" s="504">
        <v>3755</v>
      </c>
      <c r="S15" s="504">
        <v>262</v>
      </c>
      <c r="T15" s="42"/>
    </row>
    <row r="16" spans="1:20" s="21" customFormat="1" ht="20.100000000000001" customHeight="1">
      <c r="A16" s="18"/>
      <c r="B16" s="1704"/>
      <c r="C16" s="70" t="s">
        <v>328</v>
      </c>
      <c r="D16" s="525" t="s">
        <v>932</v>
      </c>
      <c r="E16" s="509" t="s">
        <v>932</v>
      </c>
      <c r="F16" s="510" t="s">
        <v>935</v>
      </c>
      <c r="G16" s="513" t="s">
        <v>932</v>
      </c>
      <c r="H16" s="515" t="s">
        <v>932</v>
      </c>
      <c r="I16" s="509" t="s">
        <v>932</v>
      </c>
      <c r="J16" s="510" t="s">
        <v>935</v>
      </c>
      <c r="K16" s="509" t="s">
        <v>932</v>
      </c>
      <c r="L16" s="510" t="s">
        <v>932</v>
      </c>
      <c r="M16" s="509" t="s">
        <v>932</v>
      </c>
      <c r="N16" s="510" t="s">
        <v>932</v>
      </c>
      <c r="O16" s="509" t="s">
        <v>932</v>
      </c>
      <c r="P16" s="510" t="s">
        <v>935</v>
      </c>
      <c r="Q16" s="509" t="s">
        <v>932</v>
      </c>
      <c r="R16" s="510" t="s">
        <v>935</v>
      </c>
      <c r="S16" s="512" t="s">
        <v>932</v>
      </c>
      <c r="T16" s="42"/>
    </row>
    <row r="17" spans="2:3" ht="15" customHeight="1">
      <c r="B17" s="35" t="s">
        <v>685</v>
      </c>
      <c r="C17" s="35"/>
    </row>
    <row r="18" spans="2:3" ht="15" customHeight="1">
      <c r="B18" s="35" t="s">
        <v>878</v>
      </c>
    </row>
    <row r="19" spans="2:3">
      <c r="B19" s="35" t="s">
        <v>879</v>
      </c>
    </row>
  </sheetData>
  <mergeCells count="20">
    <mergeCell ref="B8:B12"/>
    <mergeCell ref="B14:B16"/>
    <mergeCell ref="E6:F6"/>
    <mergeCell ref="I6:J6"/>
    <mergeCell ref="M6:N6"/>
    <mergeCell ref="B4:C7"/>
    <mergeCell ref="D4:G5"/>
    <mergeCell ref="H4:S4"/>
    <mergeCell ref="H5:K5"/>
    <mergeCell ref="L5:O5"/>
    <mergeCell ref="P5:S5"/>
    <mergeCell ref="S6:S7"/>
    <mergeCell ref="Q6:R6"/>
    <mergeCell ref="D6:D7"/>
    <mergeCell ref="G6:G7"/>
    <mergeCell ref="H6:H7"/>
    <mergeCell ref="K6:K7"/>
    <mergeCell ref="L6:L7"/>
    <mergeCell ref="O6:O7"/>
    <mergeCell ref="P6:P7"/>
  </mergeCells>
  <phoneticPr fontId="2" type="noConversion"/>
  <conditionalFormatting sqref="G8">
    <cfRule type="cellIs" dxfId="11" priority="1" operator="equal">
      <formula>0</formula>
    </cfRule>
  </conditionalFormatting>
  <conditionalFormatting sqref="F8">
    <cfRule type="cellIs" dxfId="10" priority="2" operator="equal">
      <formula>0</formula>
    </cfRule>
  </conditionalFormatting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3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X12"/>
  <sheetViews>
    <sheetView showZeros="0" zoomScaleNormal="100" zoomScaleSheetLayoutView="100" workbookViewId="0">
      <selection activeCell="N8" sqref="N8"/>
    </sheetView>
  </sheetViews>
  <sheetFormatPr defaultColWidth="9" defaultRowHeight="13.5"/>
  <cols>
    <col min="1" max="1" width="1.25" style="14" customWidth="1"/>
    <col min="2" max="4" width="4.625" style="14" customWidth="1"/>
    <col min="5" max="24" width="7.625" style="14" customWidth="1"/>
    <col min="25" max="16384" width="9" style="14"/>
  </cols>
  <sheetData>
    <row r="1" spans="1:24" s="42" customFormat="1" ht="14.1" customHeight="1">
      <c r="A1" s="40"/>
      <c r="B1" s="41" t="s">
        <v>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4" ht="20.100000000000001" customHeight="1">
      <c r="A2" s="12"/>
      <c r="B2" s="16" t="s">
        <v>691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48"/>
    </row>
    <row r="3" spans="1:24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230"/>
      <c r="T3" s="18"/>
      <c r="U3" s="18"/>
      <c r="V3" s="18"/>
      <c r="W3" s="18"/>
      <c r="X3" s="20" t="s">
        <v>521</v>
      </c>
    </row>
    <row r="4" spans="1:24" s="21" customFormat="1" ht="17.25" customHeight="1">
      <c r="A4" s="18"/>
      <c r="B4" s="1441"/>
      <c r="C4" s="4"/>
      <c r="D4" s="4"/>
      <c r="E4" s="1444" t="s">
        <v>28</v>
      </c>
      <c r="F4" s="1429"/>
      <c r="G4" s="1536"/>
      <c r="H4" s="1536"/>
      <c r="I4" s="1536"/>
      <c r="J4" s="1536"/>
      <c r="K4" s="1536"/>
      <c r="L4" s="1536"/>
      <c r="M4" s="1536"/>
      <c r="N4" s="1536"/>
      <c r="O4" s="1536"/>
      <c r="P4" s="1536"/>
      <c r="Q4" s="1536"/>
      <c r="R4" s="1536"/>
      <c r="S4" s="1536"/>
      <c r="T4" s="1536"/>
      <c r="U4" s="1536"/>
      <c r="V4" s="1536"/>
      <c r="W4" s="1536"/>
      <c r="X4" s="1536"/>
    </row>
    <row r="5" spans="1:24" s="21" customFormat="1" ht="20.100000000000001" customHeight="1">
      <c r="A5" s="18"/>
      <c r="B5" s="1442"/>
      <c r="C5" s="128"/>
      <c r="D5" s="128"/>
      <c r="E5" s="1445"/>
      <c r="F5" s="1717"/>
      <c r="G5" s="1714" t="s">
        <v>522</v>
      </c>
      <c r="H5" s="1715"/>
      <c r="I5" s="1486" t="s">
        <v>523</v>
      </c>
      <c r="J5" s="1486"/>
      <c r="K5" s="1486" t="s">
        <v>524</v>
      </c>
      <c r="L5" s="1486"/>
      <c r="M5" s="1486" t="s">
        <v>525</v>
      </c>
      <c r="N5" s="1486"/>
      <c r="O5" s="1486" t="s">
        <v>526</v>
      </c>
      <c r="P5" s="1486"/>
      <c r="Q5" s="1486" t="s">
        <v>527</v>
      </c>
      <c r="R5" s="1486"/>
      <c r="S5" s="1486" t="s">
        <v>528</v>
      </c>
      <c r="T5" s="1486"/>
      <c r="U5" s="1486" t="s">
        <v>529</v>
      </c>
      <c r="V5" s="1715"/>
      <c r="W5" s="1715" t="s">
        <v>530</v>
      </c>
      <c r="X5" s="1716"/>
    </row>
    <row r="6" spans="1:24" s="21" customFormat="1" ht="20.100000000000001" customHeight="1">
      <c r="A6" s="18"/>
      <c r="B6" s="1449"/>
      <c r="C6" s="122"/>
      <c r="D6" s="122"/>
      <c r="E6" s="231" t="s">
        <v>531</v>
      </c>
      <c r="F6" s="232" t="s">
        <v>532</v>
      </c>
      <c r="G6" s="135" t="s">
        <v>531</v>
      </c>
      <c r="H6" s="233" t="s">
        <v>532</v>
      </c>
      <c r="I6" s="140" t="s">
        <v>531</v>
      </c>
      <c r="J6" s="27" t="s">
        <v>532</v>
      </c>
      <c r="K6" s="140" t="s">
        <v>531</v>
      </c>
      <c r="L6" s="27" t="s">
        <v>532</v>
      </c>
      <c r="M6" s="140" t="s">
        <v>531</v>
      </c>
      <c r="N6" s="27" t="s">
        <v>532</v>
      </c>
      <c r="O6" s="140" t="s">
        <v>531</v>
      </c>
      <c r="P6" s="27" t="s">
        <v>532</v>
      </c>
      <c r="Q6" s="140" t="s">
        <v>531</v>
      </c>
      <c r="R6" s="27" t="s">
        <v>532</v>
      </c>
      <c r="S6" s="140" t="s">
        <v>531</v>
      </c>
      <c r="T6" s="27" t="s">
        <v>532</v>
      </c>
      <c r="U6" s="140" t="s">
        <v>531</v>
      </c>
      <c r="V6" s="233" t="s">
        <v>532</v>
      </c>
      <c r="W6" s="194" t="s">
        <v>531</v>
      </c>
      <c r="X6" s="25" t="s">
        <v>532</v>
      </c>
    </row>
    <row r="7" spans="1:24" s="21" customFormat="1" ht="20.100000000000001" customHeight="1">
      <c r="A7" s="18"/>
      <c r="B7" s="1451" t="s">
        <v>162</v>
      </c>
      <c r="C7" s="1451"/>
      <c r="D7" s="1452"/>
      <c r="E7" s="524">
        <v>91</v>
      </c>
      <c r="F7" s="505">
        <v>2675</v>
      </c>
      <c r="G7" s="507" t="s">
        <v>932</v>
      </c>
      <c r="H7" s="501" t="s">
        <v>937</v>
      </c>
      <c r="I7" s="501" t="s">
        <v>1111</v>
      </c>
      <c r="J7" s="501" t="s">
        <v>1111</v>
      </c>
      <c r="K7" s="501">
        <v>39</v>
      </c>
      <c r="L7" s="501">
        <v>182</v>
      </c>
      <c r="M7" s="501" t="s">
        <v>1111</v>
      </c>
      <c r="N7" s="501" t="s">
        <v>1111</v>
      </c>
      <c r="O7" s="501">
        <v>10</v>
      </c>
      <c r="P7" s="501">
        <v>2023</v>
      </c>
      <c r="Q7" s="501">
        <v>25</v>
      </c>
      <c r="R7" s="501" t="s">
        <v>932</v>
      </c>
      <c r="S7" s="501">
        <v>15</v>
      </c>
      <c r="T7" s="501" t="s">
        <v>932</v>
      </c>
      <c r="U7" s="501" t="s">
        <v>932</v>
      </c>
      <c r="V7" s="501" t="s">
        <v>937</v>
      </c>
      <c r="W7" s="501" t="s">
        <v>932</v>
      </c>
      <c r="X7" s="504" t="s">
        <v>932</v>
      </c>
    </row>
    <row r="8" spans="1:24" s="21" customFormat="1" ht="20.100000000000001" customHeight="1">
      <c r="A8" s="18"/>
      <c r="B8" s="1463" t="s">
        <v>91</v>
      </c>
      <c r="C8" s="1463"/>
      <c r="D8" s="1459"/>
      <c r="E8" s="524">
        <v>92</v>
      </c>
      <c r="F8" s="505">
        <v>2834</v>
      </c>
      <c r="G8" s="507" t="s">
        <v>932</v>
      </c>
      <c r="H8" s="501" t="s">
        <v>932</v>
      </c>
      <c r="I8" s="501" t="s">
        <v>1111</v>
      </c>
      <c r="J8" s="501" t="s">
        <v>1111</v>
      </c>
      <c r="K8" s="501">
        <v>38</v>
      </c>
      <c r="L8" s="501">
        <v>175</v>
      </c>
      <c r="M8" s="501" t="s">
        <v>1111</v>
      </c>
      <c r="N8" s="501" t="s">
        <v>1112</v>
      </c>
      <c r="O8" s="501">
        <v>10</v>
      </c>
      <c r="P8" s="501">
        <v>2189</v>
      </c>
      <c r="Q8" s="501">
        <v>26</v>
      </c>
      <c r="R8" s="501" t="s">
        <v>932</v>
      </c>
      <c r="S8" s="501">
        <v>16</v>
      </c>
      <c r="T8" s="501" t="s">
        <v>938</v>
      </c>
      <c r="U8" s="501" t="s">
        <v>932</v>
      </c>
      <c r="V8" s="501" t="s">
        <v>932</v>
      </c>
      <c r="W8" s="501" t="s">
        <v>932</v>
      </c>
      <c r="X8" s="504" t="s">
        <v>932</v>
      </c>
    </row>
    <row r="9" spans="1:24" s="21" customFormat="1" ht="20.100000000000001" customHeight="1">
      <c r="A9" s="18"/>
      <c r="B9" s="1463" t="s">
        <v>195</v>
      </c>
      <c r="C9" s="1463"/>
      <c r="D9" s="1459"/>
      <c r="E9" s="524">
        <v>94</v>
      </c>
      <c r="F9" s="505">
        <v>2425</v>
      </c>
      <c r="G9" s="507" t="s">
        <v>932</v>
      </c>
      <c r="H9" s="501" t="s">
        <v>932</v>
      </c>
      <c r="I9" s="501" t="s">
        <v>1111</v>
      </c>
      <c r="J9" s="501" t="s">
        <v>1112</v>
      </c>
      <c r="K9" s="501">
        <v>41</v>
      </c>
      <c r="L9" s="501">
        <v>154</v>
      </c>
      <c r="M9" s="501" t="s">
        <v>1114</v>
      </c>
      <c r="N9" s="501" t="s">
        <v>1111</v>
      </c>
      <c r="O9" s="501">
        <v>9</v>
      </c>
      <c r="P9" s="501">
        <v>1815</v>
      </c>
      <c r="Q9" s="501">
        <v>26</v>
      </c>
      <c r="R9" s="501" t="s">
        <v>932</v>
      </c>
      <c r="S9" s="501">
        <v>16</v>
      </c>
      <c r="T9" s="501" t="s">
        <v>932</v>
      </c>
      <c r="U9" s="501" t="s">
        <v>932</v>
      </c>
      <c r="V9" s="501" t="s">
        <v>932</v>
      </c>
      <c r="W9" s="501" t="s">
        <v>932</v>
      </c>
      <c r="X9" s="504" t="s">
        <v>931</v>
      </c>
    </row>
    <row r="10" spans="1:24" s="21" customFormat="1" ht="20.100000000000001" customHeight="1">
      <c r="A10" s="18"/>
      <c r="B10" s="1509" t="s">
        <v>324</v>
      </c>
      <c r="C10" s="1509"/>
      <c r="D10" s="1510"/>
      <c r="E10" s="525">
        <v>96</v>
      </c>
      <c r="F10" s="513">
        <v>2381</v>
      </c>
      <c r="G10" s="515" t="s">
        <v>932</v>
      </c>
      <c r="H10" s="509" t="s">
        <v>931</v>
      </c>
      <c r="I10" s="509" t="s">
        <v>1114</v>
      </c>
      <c r="J10" s="509" t="s">
        <v>1112</v>
      </c>
      <c r="K10" s="509">
        <v>41</v>
      </c>
      <c r="L10" s="509">
        <v>154</v>
      </c>
      <c r="M10" s="509" t="s">
        <v>939</v>
      </c>
      <c r="N10" s="509" t="s">
        <v>932</v>
      </c>
      <c r="O10" s="509">
        <v>10</v>
      </c>
      <c r="P10" s="509">
        <v>2055</v>
      </c>
      <c r="Q10" s="509">
        <v>26</v>
      </c>
      <c r="R10" s="509" t="s">
        <v>931</v>
      </c>
      <c r="S10" s="509">
        <v>18</v>
      </c>
      <c r="T10" s="509" t="s">
        <v>932</v>
      </c>
      <c r="U10" s="509" t="s">
        <v>931</v>
      </c>
      <c r="V10" s="509" t="s">
        <v>931</v>
      </c>
      <c r="W10" s="509" t="s">
        <v>931</v>
      </c>
      <c r="X10" s="512" t="s">
        <v>931</v>
      </c>
    </row>
    <row r="11" spans="1:24" ht="15" customHeight="1">
      <c r="B11" s="35" t="s">
        <v>892</v>
      </c>
      <c r="C11" s="35"/>
      <c r="D11" s="35"/>
    </row>
    <row r="12" spans="1:24" ht="15" customHeight="1">
      <c r="B12" s="154" t="s">
        <v>775</v>
      </c>
      <c r="C12" s="154"/>
      <c r="D12" s="154"/>
    </row>
  </sheetData>
  <mergeCells count="16">
    <mergeCell ref="B7:D7"/>
    <mergeCell ref="B10:D10"/>
    <mergeCell ref="B4:B6"/>
    <mergeCell ref="E4:F5"/>
    <mergeCell ref="B8:D8"/>
    <mergeCell ref="B9:D9"/>
    <mergeCell ref="G4:X4"/>
    <mergeCell ref="G5:H5"/>
    <mergeCell ref="I5:J5"/>
    <mergeCell ref="K5:L5"/>
    <mergeCell ref="M5:N5"/>
    <mergeCell ref="O5:P5"/>
    <mergeCell ref="Q5:R5"/>
    <mergeCell ref="S5:T5"/>
    <mergeCell ref="U5:V5"/>
    <mergeCell ref="W5:X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8" orientation="landscape" horizontalDpi="300" verticalDpi="30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K14"/>
  <sheetViews>
    <sheetView zoomScaleNormal="100" zoomScaleSheetLayoutView="100" workbookViewId="0">
      <selection activeCell="B1" sqref="B1"/>
    </sheetView>
  </sheetViews>
  <sheetFormatPr defaultColWidth="9" defaultRowHeight="13.5"/>
  <cols>
    <col min="1" max="1" width="1.25" style="108" customWidth="1"/>
    <col min="2" max="2" width="3.625" style="108" customWidth="1"/>
    <col min="3" max="3" width="12.25" style="108" customWidth="1"/>
    <col min="4" max="10" width="12.625" style="108" customWidth="1"/>
    <col min="11" max="16384" width="9" style="108"/>
  </cols>
  <sheetData>
    <row r="1" spans="1:11" s="42" customFormat="1" ht="14.1" customHeight="1">
      <c r="A1" s="40"/>
      <c r="B1" s="41" t="s">
        <v>0</v>
      </c>
      <c r="C1" s="41"/>
      <c r="D1" s="41"/>
      <c r="E1" s="40"/>
      <c r="F1" s="40"/>
    </row>
    <row r="2" spans="1:11" ht="20.100000000000001" customHeight="1">
      <c r="A2" s="107"/>
      <c r="B2" s="89" t="s">
        <v>951</v>
      </c>
      <c r="D2" s="89"/>
      <c r="E2" s="107"/>
      <c r="F2" s="107"/>
      <c r="G2" s="107"/>
      <c r="H2" s="107"/>
      <c r="I2" s="107"/>
      <c r="J2" s="107"/>
    </row>
    <row r="3" spans="1:11" ht="20.100000000000001" customHeight="1">
      <c r="A3" s="107"/>
      <c r="B3" s="77" t="s">
        <v>520</v>
      </c>
      <c r="C3" s="90"/>
      <c r="D3" s="77"/>
      <c r="E3" s="77"/>
      <c r="F3" s="77"/>
      <c r="G3" s="77"/>
      <c r="H3" s="77"/>
      <c r="I3" s="77"/>
      <c r="J3" s="91" t="s">
        <v>785</v>
      </c>
    </row>
    <row r="4" spans="1:11" ht="20.100000000000001" customHeight="1">
      <c r="A4" s="107"/>
      <c r="B4" s="1574"/>
      <c r="C4" s="1574"/>
      <c r="D4" s="1554" t="s">
        <v>28</v>
      </c>
      <c r="E4" s="1528"/>
      <c r="F4" s="1528"/>
      <c r="G4" s="1528"/>
      <c r="H4" s="1528"/>
      <c r="I4" s="1528"/>
      <c r="J4" s="1528"/>
    </row>
    <row r="5" spans="1:11" ht="30" customHeight="1">
      <c r="A5" s="107"/>
      <c r="B5" s="1637"/>
      <c r="C5" s="1637"/>
      <c r="D5" s="1524"/>
      <c r="E5" s="300" t="s">
        <v>54</v>
      </c>
      <c r="F5" s="299" t="s">
        <v>786</v>
      </c>
      <c r="G5" s="299" t="s">
        <v>787</v>
      </c>
      <c r="H5" s="299" t="s">
        <v>788</v>
      </c>
      <c r="I5" s="299" t="s">
        <v>789</v>
      </c>
      <c r="J5" s="299" t="s">
        <v>790</v>
      </c>
    </row>
    <row r="6" spans="1:11" ht="20.100000000000001" customHeight="1">
      <c r="A6" s="107"/>
      <c r="B6" s="1581" t="s">
        <v>329</v>
      </c>
      <c r="C6" s="1582"/>
      <c r="D6" s="1164">
        <v>100</v>
      </c>
      <c r="E6" s="1164">
        <v>27.3</v>
      </c>
      <c r="F6" s="1165">
        <v>17.100000000000001</v>
      </c>
      <c r="G6" s="1165">
        <v>19.3</v>
      </c>
      <c r="H6" s="1165">
        <v>11.7</v>
      </c>
      <c r="I6" s="1165">
        <v>10.199999999999999</v>
      </c>
      <c r="J6" s="1166">
        <v>14.4</v>
      </c>
    </row>
    <row r="7" spans="1:11" ht="20.100000000000001" customHeight="1">
      <c r="A7" s="107"/>
      <c r="B7" s="1507" t="s">
        <v>24</v>
      </c>
      <c r="C7" s="301" t="s">
        <v>11</v>
      </c>
      <c r="D7" s="1167">
        <v>100</v>
      </c>
      <c r="E7" s="1167">
        <v>17.2</v>
      </c>
      <c r="F7" s="1168">
        <v>15</v>
      </c>
      <c r="G7" s="1168">
        <v>22.5</v>
      </c>
      <c r="H7" s="1168">
        <v>13.5</v>
      </c>
      <c r="I7" s="1168">
        <v>12.4</v>
      </c>
      <c r="J7" s="1169">
        <v>19.5</v>
      </c>
    </row>
    <row r="8" spans="1:11" ht="20.100000000000001" customHeight="1">
      <c r="A8" s="107"/>
      <c r="B8" s="1507"/>
      <c r="C8" s="301" t="s">
        <v>12</v>
      </c>
      <c r="D8" s="1170">
        <v>100</v>
      </c>
      <c r="E8" s="1170">
        <v>51.3</v>
      </c>
      <c r="F8" s="1171">
        <v>22.2</v>
      </c>
      <c r="G8" s="1171">
        <v>11.8</v>
      </c>
      <c r="H8" s="1171">
        <v>7.3</v>
      </c>
      <c r="I8" s="1171">
        <v>5</v>
      </c>
      <c r="J8" s="1172">
        <v>2.5</v>
      </c>
    </row>
    <row r="9" spans="1:11" ht="20.100000000000001" customHeight="1">
      <c r="A9" s="107"/>
      <c r="B9" s="324"/>
      <c r="C9" s="306"/>
      <c r="D9" s="1173"/>
      <c r="E9" s="1174"/>
      <c r="F9" s="1175"/>
      <c r="G9" s="1175"/>
      <c r="H9" s="1175"/>
      <c r="I9" s="1176"/>
      <c r="J9" s="1176"/>
    </row>
    <row r="10" spans="1:11" ht="20.100000000000001" customHeight="1">
      <c r="A10" s="107"/>
      <c r="B10" s="1505" t="s">
        <v>35</v>
      </c>
      <c r="C10" s="1505"/>
      <c r="D10" s="1177">
        <v>100</v>
      </c>
      <c r="E10" s="1170">
        <v>58.99</v>
      </c>
      <c r="F10" s="1171">
        <v>25.06</v>
      </c>
      <c r="G10" s="1171">
        <v>11.12</v>
      </c>
      <c r="H10" s="1171">
        <v>2.02</v>
      </c>
      <c r="I10" s="1171">
        <v>1.85</v>
      </c>
      <c r="J10" s="1172">
        <v>0.97</v>
      </c>
    </row>
    <row r="11" spans="1:11" ht="20.100000000000001" customHeight="1">
      <c r="A11" s="107"/>
      <c r="B11" s="1501" t="s">
        <v>24</v>
      </c>
      <c r="C11" s="305" t="s">
        <v>11</v>
      </c>
      <c r="D11" s="1178">
        <v>100</v>
      </c>
      <c r="E11" s="1179">
        <v>44.23</v>
      </c>
      <c r="F11" s="1180">
        <v>31.75</v>
      </c>
      <c r="G11" s="1180">
        <v>16.48</v>
      </c>
      <c r="H11" s="1180">
        <v>3.07</v>
      </c>
      <c r="I11" s="1180">
        <v>2.78</v>
      </c>
      <c r="J11" s="1181">
        <v>1.7</v>
      </c>
    </row>
    <row r="12" spans="1:11" ht="20.100000000000001" customHeight="1">
      <c r="A12" s="107"/>
      <c r="B12" s="1508"/>
      <c r="C12" s="304" t="s">
        <v>12</v>
      </c>
      <c r="D12" s="1182">
        <v>100</v>
      </c>
      <c r="E12" s="1183">
        <v>78.91</v>
      </c>
      <c r="F12" s="1184">
        <v>16.02</v>
      </c>
      <c r="G12" s="1184">
        <v>3.87</v>
      </c>
      <c r="H12" s="1184">
        <v>0.6</v>
      </c>
      <c r="I12" s="1184">
        <v>0.59</v>
      </c>
      <c r="J12" s="891">
        <v>0</v>
      </c>
    </row>
    <row r="13" spans="1:11" s="78" customFormat="1" ht="15" customHeight="1">
      <c r="A13" s="77"/>
      <c r="B13" s="63" t="s">
        <v>800</v>
      </c>
      <c r="D13" s="203"/>
      <c r="E13" s="203"/>
      <c r="F13" s="203"/>
      <c r="G13" s="203"/>
      <c r="H13" s="203"/>
      <c r="I13" s="203"/>
      <c r="J13" s="203"/>
      <c r="K13" s="203"/>
    </row>
    <row r="14" spans="1:11">
      <c r="B14" s="154" t="s">
        <v>801</v>
      </c>
    </row>
  </sheetData>
  <mergeCells count="7">
    <mergeCell ref="B11:B12"/>
    <mergeCell ref="B4:C5"/>
    <mergeCell ref="D4:D5"/>
    <mergeCell ref="E4:J4"/>
    <mergeCell ref="B6:C6"/>
    <mergeCell ref="B7:B8"/>
    <mergeCell ref="B10:C10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colBreaks count="1" manualBreakCount="1">
    <brk id="10" max="1048575" man="1"/>
  </col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M13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25" style="14" customWidth="1"/>
    <col min="2" max="2" width="3.625" style="14" customWidth="1"/>
    <col min="3" max="3" width="12.125" style="14" customWidth="1"/>
    <col min="4" max="4" width="18.625" style="14" customWidth="1"/>
    <col min="5" max="5" width="23.25" style="14" customWidth="1"/>
    <col min="6" max="11" width="18.625" style="14" customWidth="1"/>
    <col min="12" max="12" width="15.625" style="14" customWidth="1"/>
    <col min="13" max="16384" width="9" style="14"/>
  </cols>
  <sheetData>
    <row r="1" spans="1:13" s="42" customFormat="1" ht="14.1" customHeight="1">
      <c r="A1" s="40"/>
      <c r="B1" s="41" t="s">
        <v>0</v>
      </c>
      <c r="C1" s="41"/>
      <c r="D1" s="41"/>
      <c r="E1" s="40"/>
      <c r="F1" s="40"/>
    </row>
    <row r="2" spans="1:13" ht="20.100000000000001" customHeight="1">
      <c r="A2" s="12"/>
      <c r="B2" s="16" t="s">
        <v>791</v>
      </c>
      <c r="D2" s="16"/>
      <c r="E2" s="12"/>
      <c r="F2" s="12"/>
      <c r="G2" s="12"/>
      <c r="H2" s="12"/>
      <c r="I2" s="12"/>
      <c r="J2" s="12"/>
      <c r="K2" s="12"/>
      <c r="L2" s="12"/>
    </row>
    <row r="3" spans="1:13" s="21" customFormat="1" ht="20.100000000000001" customHeight="1">
      <c r="A3" s="18"/>
      <c r="B3" s="18"/>
      <c r="C3" s="302"/>
      <c r="D3" s="18"/>
      <c r="E3" s="18"/>
      <c r="F3" s="18"/>
      <c r="G3" s="18"/>
      <c r="H3" s="18"/>
      <c r="I3" s="18"/>
      <c r="J3" s="18"/>
      <c r="K3" s="20" t="s">
        <v>785</v>
      </c>
    </row>
    <row r="4" spans="1:13" s="50" customFormat="1" ht="45" customHeight="1">
      <c r="A4" s="49"/>
      <c r="B4" s="1432"/>
      <c r="C4" s="1432"/>
      <c r="D4" s="303" t="s">
        <v>792</v>
      </c>
      <c r="E4" s="323" t="s">
        <v>793</v>
      </c>
      <c r="F4" s="126" t="s">
        <v>794</v>
      </c>
      <c r="G4" s="126" t="s">
        <v>799</v>
      </c>
      <c r="H4" s="126" t="s">
        <v>795</v>
      </c>
      <c r="I4" s="126" t="s">
        <v>796</v>
      </c>
      <c r="J4" s="126" t="s">
        <v>797</v>
      </c>
      <c r="K4" s="126" t="s">
        <v>798</v>
      </c>
      <c r="L4" s="14"/>
    </row>
    <row r="5" spans="1:13" s="21" customFormat="1" ht="20.100000000000001" customHeight="1">
      <c r="A5" s="18"/>
      <c r="B5" s="1581" t="s">
        <v>329</v>
      </c>
      <c r="C5" s="1581"/>
      <c r="D5" s="1164">
        <v>62.5</v>
      </c>
      <c r="E5" s="1165">
        <v>26.9</v>
      </c>
      <c r="F5" s="1165">
        <v>7.3</v>
      </c>
      <c r="G5" s="1165">
        <v>14.1</v>
      </c>
      <c r="H5" s="1165">
        <v>27.8</v>
      </c>
      <c r="I5" s="1195">
        <v>0.4</v>
      </c>
      <c r="J5" s="1165">
        <v>9.6</v>
      </c>
      <c r="K5" s="1166">
        <v>1.5</v>
      </c>
      <c r="L5" s="14"/>
    </row>
    <row r="6" spans="1:13" s="21" customFormat="1" ht="20.100000000000001" customHeight="1">
      <c r="A6" s="18"/>
      <c r="B6" s="1507" t="s">
        <v>24</v>
      </c>
      <c r="C6" s="301" t="s">
        <v>11</v>
      </c>
      <c r="D6" s="1167">
        <v>70.5</v>
      </c>
      <c r="E6" s="1168">
        <v>32.200000000000003</v>
      </c>
      <c r="F6" s="1168">
        <v>6.6</v>
      </c>
      <c r="G6" s="1168">
        <v>14.3</v>
      </c>
      <c r="H6" s="1168">
        <v>20.100000000000001</v>
      </c>
      <c r="I6" s="1196" t="s">
        <v>1066</v>
      </c>
      <c r="J6" s="1168">
        <v>6</v>
      </c>
      <c r="K6" s="1169">
        <v>1</v>
      </c>
      <c r="L6" s="14"/>
    </row>
    <row r="7" spans="1:13" s="21" customFormat="1" ht="20.100000000000001" customHeight="1">
      <c r="A7" s="18"/>
      <c r="B7" s="1507"/>
      <c r="C7" s="301" t="s">
        <v>12</v>
      </c>
      <c r="D7" s="1185">
        <v>43.8</v>
      </c>
      <c r="E7" s="1186">
        <v>14.4</v>
      </c>
      <c r="F7" s="1186">
        <v>9</v>
      </c>
      <c r="G7" s="1186">
        <v>13.7</v>
      </c>
      <c r="H7" s="1186">
        <v>45.9</v>
      </c>
      <c r="I7" s="1197">
        <v>1.2</v>
      </c>
      <c r="J7" s="1186">
        <v>18</v>
      </c>
      <c r="K7" s="1187">
        <v>2.6</v>
      </c>
      <c r="L7" s="14"/>
    </row>
    <row r="8" spans="1:13" s="21" customFormat="1" ht="20.100000000000001" customHeight="1">
      <c r="A8" s="18"/>
      <c r="B8" s="324"/>
      <c r="C8" s="306"/>
      <c r="D8" s="1173"/>
      <c r="E8" s="1188"/>
      <c r="F8" s="1188"/>
      <c r="G8" s="1188"/>
      <c r="H8" s="1188"/>
      <c r="I8" s="1198"/>
      <c r="J8" s="1188"/>
      <c r="K8" s="1173"/>
      <c r="L8" s="14"/>
    </row>
    <row r="9" spans="1:13" s="21" customFormat="1" ht="20.100000000000001" customHeight="1">
      <c r="A9" s="18"/>
      <c r="B9" s="1505" t="s">
        <v>35</v>
      </c>
      <c r="C9" s="1505"/>
      <c r="D9" s="1170">
        <v>24.224229936135337</v>
      </c>
      <c r="E9" s="1171">
        <v>8.4024302953023398</v>
      </c>
      <c r="F9" s="1171">
        <v>11.96533845917371</v>
      </c>
      <c r="G9" s="1171">
        <v>26.951731820909785</v>
      </c>
      <c r="H9" s="1171">
        <v>64.250473430480028</v>
      </c>
      <c r="I9" s="1199">
        <v>0.67040660972997967</v>
      </c>
      <c r="J9" s="1171">
        <v>21.317384089549311</v>
      </c>
      <c r="K9" s="1172">
        <v>1.3808147234903856</v>
      </c>
      <c r="L9" s="14"/>
    </row>
    <row r="10" spans="1:13" s="21" customFormat="1" ht="20.100000000000001" customHeight="1">
      <c r="A10" s="18"/>
      <c r="B10" s="1501" t="s">
        <v>24</v>
      </c>
      <c r="C10" s="305" t="s">
        <v>11</v>
      </c>
      <c r="D10" s="1189">
        <v>28.30376951974392</v>
      </c>
      <c r="E10" s="1190">
        <v>12.569347402948075</v>
      </c>
      <c r="F10" s="1190">
        <v>13.524248075675626</v>
      </c>
      <c r="G10" s="1190">
        <v>32.302802764830332</v>
      </c>
      <c r="H10" s="1190">
        <v>54.747101102167605</v>
      </c>
      <c r="I10" s="1196" t="s">
        <v>1071</v>
      </c>
      <c r="J10" s="1190">
        <v>17.213711958205121</v>
      </c>
      <c r="K10" s="1191">
        <v>0.62839905205049307</v>
      </c>
      <c r="L10" s="14"/>
    </row>
    <row r="11" spans="1:13" s="21" customFormat="1" ht="20.100000000000001" customHeight="1">
      <c r="A11" s="18"/>
      <c r="B11" s="1508"/>
      <c r="C11" s="304" t="s">
        <v>12</v>
      </c>
      <c r="D11" s="1192">
        <v>18.718076233260746</v>
      </c>
      <c r="E11" s="1193">
        <v>2.7783520763422782</v>
      </c>
      <c r="F11" s="1193">
        <v>9.861275385786012</v>
      </c>
      <c r="G11" s="1193">
        <v>19.729392288008381</v>
      </c>
      <c r="H11" s="1193">
        <v>77.077178662031713</v>
      </c>
      <c r="I11" s="1200">
        <v>1.5752544845425824</v>
      </c>
      <c r="J11" s="1193">
        <v>26.856095499284962</v>
      </c>
      <c r="K11" s="1194">
        <v>2.3963507508535034</v>
      </c>
      <c r="L11" s="14"/>
    </row>
    <row r="12" spans="1:13" s="78" customFormat="1" ht="15" customHeight="1">
      <c r="A12" s="77"/>
      <c r="B12" s="63" t="s">
        <v>800</v>
      </c>
      <c r="D12" s="203"/>
      <c r="E12" s="203"/>
      <c r="F12" s="203"/>
      <c r="G12" s="203"/>
      <c r="H12" s="203"/>
      <c r="I12" s="203"/>
      <c r="J12" s="203"/>
      <c r="K12" s="203"/>
      <c r="L12" s="203"/>
      <c r="M12" s="149"/>
    </row>
    <row r="13" spans="1:13" s="108" customFormat="1">
      <c r="B13" s="154" t="s">
        <v>801</v>
      </c>
    </row>
  </sheetData>
  <mergeCells count="5">
    <mergeCell ref="B4:C4"/>
    <mergeCell ref="B5:C5"/>
    <mergeCell ref="B6:B7"/>
    <mergeCell ref="B9:C9"/>
    <mergeCell ref="B10:B11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1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>
    <tabColor rgb="FF54BEA6"/>
    <pageSetUpPr fitToPage="1"/>
  </sheetPr>
  <dimension ref="A1:S23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25" style="42" customWidth="1"/>
    <col min="2" max="2" width="3.625" style="42" customWidth="1"/>
    <col min="3" max="3" width="4.625" style="42" customWidth="1"/>
    <col min="4" max="4" width="8.625" style="42" customWidth="1"/>
    <col min="5" max="7" width="10.625" style="42" customWidth="1"/>
    <col min="8" max="8" width="8.625" style="42" customWidth="1"/>
    <col min="9" max="18" width="8.25" style="42" customWidth="1"/>
    <col min="19" max="16384" width="9" style="42"/>
  </cols>
  <sheetData>
    <row r="1" spans="1:18" ht="14.1" customHeight="1">
      <c r="A1" s="40"/>
      <c r="B1" s="41" t="s">
        <v>0</v>
      </c>
      <c r="C1" s="41"/>
      <c r="D1" s="41"/>
      <c r="E1" s="40"/>
      <c r="F1" s="40"/>
      <c r="G1" s="40"/>
      <c r="H1" s="40"/>
    </row>
    <row r="2" spans="1:18" ht="20.100000000000001" customHeight="1">
      <c r="A2" s="40"/>
      <c r="B2" s="15" t="s">
        <v>849</v>
      </c>
      <c r="C2" s="15"/>
      <c r="D2" s="15"/>
      <c r="E2" s="15"/>
      <c r="F2" s="15"/>
      <c r="G2" s="15"/>
      <c r="H2" s="15"/>
    </row>
    <row r="3" spans="1:18" s="21" customFormat="1" ht="20.100000000000001" customHeight="1">
      <c r="A3" s="18"/>
      <c r="B3" s="18"/>
      <c r="C3" s="18"/>
      <c r="D3" s="18"/>
      <c r="R3" s="20" t="s">
        <v>1</v>
      </c>
    </row>
    <row r="4" spans="1:18" s="21" customFormat="1" ht="20.100000000000001" customHeight="1">
      <c r="A4" s="18"/>
      <c r="B4" s="1583"/>
      <c r="C4" s="1583"/>
      <c r="D4" s="1480"/>
      <c r="E4" s="1433" t="s">
        <v>877</v>
      </c>
      <c r="F4" s="1444" t="s">
        <v>850</v>
      </c>
      <c r="G4" s="1429"/>
      <c r="H4" s="1429"/>
      <c r="I4" s="224"/>
      <c r="J4" s="224"/>
      <c r="K4" s="224"/>
      <c r="L4" s="224"/>
      <c r="M4" s="224"/>
      <c r="N4" s="224"/>
      <c r="O4" s="224"/>
      <c r="P4" s="225"/>
      <c r="Q4" s="1444" t="s">
        <v>880</v>
      </c>
      <c r="R4" s="1429"/>
    </row>
    <row r="5" spans="1:18" s="21" customFormat="1" ht="21" customHeight="1">
      <c r="A5" s="18"/>
      <c r="B5" s="1584"/>
      <c r="C5" s="1584"/>
      <c r="D5" s="1481"/>
      <c r="E5" s="1435"/>
      <c r="F5" s="1445"/>
      <c r="G5" s="1430"/>
      <c r="H5" s="1430"/>
      <c r="I5" s="1718" t="s">
        <v>245</v>
      </c>
      <c r="J5" s="1486"/>
      <c r="K5" s="1487" t="s">
        <v>246</v>
      </c>
      <c r="L5" s="1487"/>
      <c r="M5" s="1487" t="s">
        <v>243</v>
      </c>
      <c r="N5" s="1487"/>
      <c r="O5" s="1487" t="s">
        <v>244</v>
      </c>
      <c r="P5" s="1721"/>
      <c r="Q5" s="1445"/>
      <c r="R5" s="1430"/>
    </row>
    <row r="6" spans="1:18" s="21" customFormat="1" ht="21" customHeight="1">
      <c r="A6" s="18"/>
      <c r="B6" s="1585"/>
      <c r="C6" s="1585"/>
      <c r="D6" s="1482"/>
      <c r="E6" s="1573"/>
      <c r="F6" s="52"/>
      <c r="G6" s="25" t="s">
        <v>224</v>
      </c>
      <c r="H6" s="25" t="s">
        <v>2</v>
      </c>
      <c r="I6" s="227"/>
      <c r="J6" s="27" t="s">
        <v>2</v>
      </c>
      <c r="K6" s="228"/>
      <c r="L6" s="27" t="s">
        <v>2</v>
      </c>
      <c r="M6" s="228"/>
      <c r="N6" s="27" t="s">
        <v>2</v>
      </c>
      <c r="O6" s="229"/>
      <c r="P6" s="23" t="s">
        <v>2</v>
      </c>
      <c r="Q6" s="361"/>
      <c r="R6" s="131" t="s">
        <v>881</v>
      </c>
    </row>
    <row r="7" spans="1:18" s="21" customFormat="1" ht="20.100000000000001" customHeight="1">
      <c r="A7" s="18"/>
      <c r="B7" s="1613" t="s">
        <v>330</v>
      </c>
      <c r="C7" s="1613"/>
      <c r="D7" s="1692"/>
      <c r="E7" s="646">
        <v>94353</v>
      </c>
      <c r="F7" s="646">
        <v>7119</v>
      </c>
      <c r="G7" s="647">
        <f>F7/E7*100</f>
        <v>7.5450701090585355</v>
      </c>
      <c r="H7" s="647">
        <f>J7+L7+N7+P7</f>
        <v>100</v>
      </c>
      <c r="I7" s="648">
        <v>5536</v>
      </c>
      <c r="J7" s="649">
        <f>I7/F7*100</f>
        <v>77.763730861075999</v>
      </c>
      <c r="K7" s="650">
        <v>947</v>
      </c>
      <c r="L7" s="649">
        <f>K7/F7*100</f>
        <v>13.302430116589409</v>
      </c>
      <c r="M7" s="650">
        <v>531</v>
      </c>
      <c r="N7" s="649">
        <f>M7/F7*100</f>
        <v>7.4589127686472816</v>
      </c>
      <c r="O7" s="650">
        <v>105</v>
      </c>
      <c r="P7" s="651">
        <f>O7/F7*100</f>
        <v>1.4749262536873156</v>
      </c>
      <c r="Q7" s="545">
        <v>3538</v>
      </c>
      <c r="R7" s="647">
        <f>Q7/F7*100</f>
        <v>49.697991290911645</v>
      </c>
    </row>
    <row r="8" spans="1:18" s="21" customFormat="1" ht="20.100000000000001" customHeight="1">
      <c r="A8" s="18"/>
      <c r="B8" s="1687" t="s">
        <v>25</v>
      </c>
      <c r="C8" s="1687"/>
      <c r="D8" s="1687"/>
      <c r="E8" s="652">
        <v>19397</v>
      </c>
      <c r="F8" s="652">
        <v>2819</v>
      </c>
      <c r="G8" s="653">
        <f t="shared" ref="G8:G14" si="0">F8/E8*100</f>
        <v>14.533175233283496</v>
      </c>
      <c r="H8" s="654">
        <f t="shared" ref="H8:H14" si="1">J8+L8+N8+P8</f>
        <v>100.00000000000001</v>
      </c>
      <c r="I8" s="655">
        <v>2397</v>
      </c>
      <c r="J8" s="656">
        <f t="shared" ref="J8:J14" si="2">I8/F8*100</f>
        <v>85.030152536360418</v>
      </c>
      <c r="K8" s="657">
        <v>29</v>
      </c>
      <c r="L8" s="653">
        <f t="shared" ref="L8:L14" si="3">K8/F8*100</f>
        <v>1.0287335934728628</v>
      </c>
      <c r="M8" s="658">
        <v>315</v>
      </c>
      <c r="N8" s="656">
        <f t="shared" ref="N8:N14" si="4">M8/F8*100</f>
        <v>11.174175239446612</v>
      </c>
      <c r="O8" s="657">
        <v>78</v>
      </c>
      <c r="P8" s="659">
        <f t="shared" ref="P8:P14" si="5">O8/F8*100</f>
        <v>2.7669386307201136</v>
      </c>
      <c r="Q8" s="657">
        <v>1336</v>
      </c>
      <c r="R8" s="653">
        <f t="shared" ref="R8:R14" si="6">Q8/F8*100</f>
        <v>47.392692444129125</v>
      </c>
    </row>
    <row r="9" spans="1:18" s="21" customFormat="1" ht="20.100000000000001" customHeight="1">
      <c r="A9" s="18"/>
      <c r="B9" s="1501" t="s">
        <v>24</v>
      </c>
      <c r="C9" s="1683" t="s">
        <v>534</v>
      </c>
      <c r="D9" s="1504"/>
      <c r="E9" s="595">
        <v>8062</v>
      </c>
      <c r="F9" s="623">
        <v>1055</v>
      </c>
      <c r="G9" s="624">
        <f t="shared" si="0"/>
        <v>13.08608285785165</v>
      </c>
      <c r="H9" s="596">
        <f t="shared" si="1"/>
        <v>99.999999999999986</v>
      </c>
      <c r="I9" s="595">
        <v>914</v>
      </c>
      <c r="J9" s="624">
        <f t="shared" si="2"/>
        <v>86.63507109004739</v>
      </c>
      <c r="K9" s="485">
        <v>12</v>
      </c>
      <c r="L9" s="624">
        <f t="shared" si="3"/>
        <v>1.1374407582938388</v>
      </c>
      <c r="M9" s="485">
        <v>106</v>
      </c>
      <c r="N9" s="624">
        <f t="shared" si="4"/>
        <v>10.04739336492891</v>
      </c>
      <c r="O9" s="485">
        <v>23</v>
      </c>
      <c r="P9" s="596">
        <f t="shared" si="5"/>
        <v>2.1800947867298577</v>
      </c>
      <c r="Q9" s="522">
        <v>458</v>
      </c>
      <c r="R9" s="597">
        <f t="shared" si="6"/>
        <v>43.412322274881518</v>
      </c>
    </row>
    <row r="10" spans="1:18" s="21" customFormat="1" ht="20.100000000000001" customHeight="1">
      <c r="A10" s="18"/>
      <c r="B10" s="1502"/>
      <c r="C10" s="1720" t="s">
        <v>535</v>
      </c>
      <c r="D10" s="1506"/>
      <c r="E10" s="617">
        <v>11335</v>
      </c>
      <c r="F10" s="619">
        <v>1764</v>
      </c>
      <c r="G10" s="620">
        <f t="shared" si="0"/>
        <v>15.562417291574768</v>
      </c>
      <c r="H10" s="618">
        <f t="shared" si="1"/>
        <v>100</v>
      </c>
      <c r="I10" s="617">
        <v>1483</v>
      </c>
      <c r="J10" s="620">
        <f t="shared" si="2"/>
        <v>84.070294784580497</v>
      </c>
      <c r="K10" s="493">
        <v>17</v>
      </c>
      <c r="L10" s="620">
        <f t="shared" si="3"/>
        <v>0.96371882086167793</v>
      </c>
      <c r="M10" s="493">
        <v>209</v>
      </c>
      <c r="N10" s="620">
        <f t="shared" si="4"/>
        <v>11.848072562358276</v>
      </c>
      <c r="O10" s="493">
        <v>55</v>
      </c>
      <c r="P10" s="618">
        <f t="shared" si="5"/>
        <v>3.1179138321995463</v>
      </c>
      <c r="Q10" s="523">
        <v>878</v>
      </c>
      <c r="R10" s="622">
        <f t="shared" si="6"/>
        <v>49.773242630385489</v>
      </c>
    </row>
    <row r="11" spans="1:18" s="21" customFormat="1" ht="20.100000000000001" customHeight="1">
      <c r="A11" s="18"/>
      <c r="B11" s="1501" t="s">
        <v>536</v>
      </c>
      <c r="C11" s="1683" t="s">
        <v>537</v>
      </c>
      <c r="D11" s="1504"/>
      <c r="E11" s="595">
        <v>5504</v>
      </c>
      <c r="F11" s="623">
        <v>602</v>
      </c>
      <c r="G11" s="624">
        <f t="shared" si="0"/>
        <v>10.9375</v>
      </c>
      <c r="H11" s="596">
        <f t="shared" si="1"/>
        <v>100</v>
      </c>
      <c r="I11" s="595">
        <v>516</v>
      </c>
      <c r="J11" s="624">
        <f t="shared" si="2"/>
        <v>85.714285714285708</v>
      </c>
      <c r="K11" s="485">
        <v>9</v>
      </c>
      <c r="L11" s="624">
        <f t="shared" si="3"/>
        <v>1.4950166112956811</v>
      </c>
      <c r="M11" s="485">
        <v>68</v>
      </c>
      <c r="N11" s="624">
        <f t="shared" si="4"/>
        <v>11.295681063122924</v>
      </c>
      <c r="O11" s="485">
        <v>9</v>
      </c>
      <c r="P11" s="596">
        <f t="shared" si="5"/>
        <v>1.4950166112956811</v>
      </c>
      <c r="Q11" s="522">
        <v>295</v>
      </c>
      <c r="R11" s="597">
        <f t="shared" si="6"/>
        <v>49.003322259136212</v>
      </c>
    </row>
    <row r="12" spans="1:18" s="21" customFormat="1" ht="20.100000000000001" customHeight="1">
      <c r="A12" s="18"/>
      <c r="B12" s="1507"/>
      <c r="C12" s="1684" t="s">
        <v>538</v>
      </c>
      <c r="D12" s="1500"/>
      <c r="E12" s="578">
        <v>4656</v>
      </c>
      <c r="F12" s="607">
        <v>587</v>
      </c>
      <c r="G12" s="628">
        <f t="shared" si="0"/>
        <v>12.607388316151201</v>
      </c>
      <c r="H12" s="579">
        <f t="shared" si="1"/>
        <v>100</v>
      </c>
      <c r="I12" s="578">
        <v>518</v>
      </c>
      <c r="J12" s="628">
        <f t="shared" si="2"/>
        <v>88.245315161839869</v>
      </c>
      <c r="K12" s="501">
        <v>6</v>
      </c>
      <c r="L12" s="628">
        <f t="shared" si="3"/>
        <v>1.0221465076660987</v>
      </c>
      <c r="M12" s="501">
        <v>46</v>
      </c>
      <c r="N12" s="628">
        <f t="shared" si="4"/>
        <v>7.836456558773425</v>
      </c>
      <c r="O12" s="501">
        <v>17</v>
      </c>
      <c r="P12" s="579">
        <f t="shared" si="5"/>
        <v>2.8960817717206133</v>
      </c>
      <c r="Q12" s="524">
        <v>270</v>
      </c>
      <c r="R12" s="580">
        <f t="shared" si="6"/>
        <v>45.996592844974451</v>
      </c>
    </row>
    <row r="13" spans="1:18" s="21" customFormat="1" ht="20.100000000000001" customHeight="1">
      <c r="A13" s="18"/>
      <c r="B13" s="1507"/>
      <c r="C13" s="1684" t="s">
        <v>9</v>
      </c>
      <c r="D13" s="1500"/>
      <c r="E13" s="578">
        <v>4143</v>
      </c>
      <c r="F13" s="607">
        <v>656</v>
      </c>
      <c r="G13" s="628">
        <f t="shared" si="0"/>
        <v>15.83393676080135</v>
      </c>
      <c r="H13" s="579">
        <f t="shared" si="1"/>
        <v>100.00000000000001</v>
      </c>
      <c r="I13" s="578">
        <v>592</v>
      </c>
      <c r="J13" s="628">
        <f t="shared" si="2"/>
        <v>90.243902439024396</v>
      </c>
      <c r="K13" s="501">
        <v>5</v>
      </c>
      <c r="L13" s="628">
        <f t="shared" si="3"/>
        <v>0.76219512195121952</v>
      </c>
      <c r="M13" s="501">
        <v>39</v>
      </c>
      <c r="N13" s="628">
        <f t="shared" si="4"/>
        <v>5.9451219512195124</v>
      </c>
      <c r="O13" s="501">
        <v>20</v>
      </c>
      <c r="P13" s="579">
        <f t="shared" si="5"/>
        <v>3.0487804878048781</v>
      </c>
      <c r="Q13" s="524">
        <v>285</v>
      </c>
      <c r="R13" s="580">
        <f t="shared" si="6"/>
        <v>43.445121951219512</v>
      </c>
    </row>
    <row r="14" spans="1:18" s="21" customFormat="1" ht="20.100000000000001" customHeight="1">
      <c r="A14" s="18"/>
      <c r="B14" s="1508"/>
      <c r="C14" s="1685" t="s">
        <v>539</v>
      </c>
      <c r="D14" s="1510"/>
      <c r="E14" s="582">
        <v>5094</v>
      </c>
      <c r="F14" s="608">
        <v>974</v>
      </c>
      <c r="G14" s="632">
        <f t="shared" si="0"/>
        <v>19.12053396152336</v>
      </c>
      <c r="H14" s="583">
        <f t="shared" si="1"/>
        <v>100</v>
      </c>
      <c r="I14" s="582">
        <v>771</v>
      </c>
      <c r="J14" s="632">
        <f t="shared" si="2"/>
        <v>79.158110882956876</v>
      </c>
      <c r="K14" s="509">
        <v>9</v>
      </c>
      <c r="L14" s="632">
        <f t="shared" si="3"/>
        <v>0.92402464065708423</v>
      </c>
      <c r="M14" s="509">
        <v>162</v>
      </c>
      <c r="N14" s="632">
        <f t="shared" si="4"/>
        <v>16.632443531827516</v>
      </c>
      <c r="O14" s="509">
        <v>32</v>
      </c>
      <c r="P14" s="583">
        <f t="shared" si="5"/>
        <v>3.2854209445585218</v>
      </c>
      <c r="Q14" s="525">
        <v>486</v>
      </c>
      <c r="R14" s="584">
        <f t="shared" si="6"/>
        <v>49.897330595482551</v>
      </c>
    </row>
    <row r="15" spans="1:18" s="21" customFormat="1" ht="15" customHeight="1">
      <c r="A15" s="18"/>
      <c r="B15" s="35" t="s">
        <v>540</v>
      </c>
      <c r="C15" s="35"/>
      <c r="D15" s="35"/>
      <c r="E15" s="36"/>
      <c r="F15" s="36"/>
      <c r="G15" s="36"/>
      <c r="H15" s="36"/>
    </row>
    <row r="16" spans="1:18" s="21" customFormat="1" ht="15" customHeight="1">
      <c r="A16" s="18"/>
      <c r="B16" s="35" t="s">
        <v>541</v>
      </c>
      <c r="C16" s="35"/>
      <c r="D16" s="35"/>
      <c r="E16" s="38"/>
      <c r="F16" s="38"/>
      <c r="G16" s="38"/>
      <c r="H16" s="38"/>
    </row>
    <row r="17" spans="1:19" s="59" customFormat="1" ht="16.5" customHeight="1">
      <c r="B17" s="1719" t="s">
        <v>686</v>
      </c>
      <c r="C17" s="1719"/>
      <c r="D17" s="1719"/>
      <c r="E17" s="1719"/>
      <c r="F17" s="1719"/>
      <c r="G17" s="1719"/>
      <c r="H17" s="1719"/>
      <c r="I17" s="1719"/>
      <c r="J17" s="1719"/>
      <c r="K17" s="1719"/>
      <c r="L17" s="1719"/>
      <c r="M17" s="1719"/>
      <c r="N17" s="1719"/>
    </row>
    <row r="18" spans="1:19" s="59" customFormat="1" ht="16.5" customHeight="1">
      <c r="B18" s="59" t="s">
        <v>687</v>
      </c>
    </row>
    <row r="19" spans="1:19" s="59" customFormat="1" ht="16.5" customHeight="1">
      <c r="B19" s="59" t="s">
        <v>688</v>
      </c>
    </row>
    <row r="20" spans="1:19" s="59" customFormat="1" ht="16.5" customHeight="1">
      <c r="B20" s="59" t="s">
        <v>689</v>
      </c>
    </row>
    <row r="21" spans="1:19" s="59" customFormat="1" ht="16.5" customHeight="1">
      <c r="B21" s="58" t="s">
        <v>703</v>
      </c>
    </row>
    <row r="22" spans="1:19" s="62" customFormat="1" ht="15" customHeight="1">
      <c r="A22" s="60"/>
      <c r="B22" s="62" t="s">
        <v>704</v>
      </c>
      <c r="C22" s="63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256"/>
    </row>
    <row r="23" spans="1:19">
      <c r="B23" s="63" t="s">
        <v>690</v>
      </c>
    </row>
  </sheetData>
  <mergeCells count="19">
    <mergeCell ref="Q4:R5"/>
    <mergeCell ref="E4:E6"/>
    <mergeCell ref="F4:H5"/>
    <mergeCell ref="K5:L5"/>
    <mergeCell ref="M5:N5"/>
    <mergeCell ref="O5:P5"/>
    <mergeCell ref="B4:D6"/>
    <mergeCell ref="I5:J5"/>
    <mergeCell ref="B17:N17"/>
    <mergeCell ref="B7:D7"/>
    <mergeCell ref="C9:D9"/>
    <mergeCell ref="C10:D10"/>
    <mergeCell ref="C11:D11"/>
    <mergeCell ref="C12:D12"/>
    <mergeCell ref="C13:D13"/>
    <mergeCell ref="B8:D8"/>
    <mergeCell ref="B9:B10"/>
    <mergeCell ref="B11:B14"/>
    <mergeCell ref="C14:D14"/>
  </mergeCells>
  <phoneticPr fontId="2" type="noConversion"/>
  <conditionalFormatting sqref="F8:F14 H8:H14">
    <cfRule type="cellIs" dxfId="9" priority="7" operator="equal">
      <formula>0</formula>
    </cfRule>
  </conditionalFormatting>
  <conditionalFormatting sqref="I8:P8 J9:P14">
    <cfRule type="cellIs" dxfId="8" priority="9" operator="equal">
      <formula>0</formula>
    </cfRule>
  </conditionalFormatting>
  <conditionalFormatting sqref="Q8:R8 R9:R14">
    <cfRule type="cellIs" dxfId="7" priority="8" operator="equal">
      <formula>0</formula>
    </cfRule>
  </conditionalFormatting>
  <conditionalFormatting sqref="G8:G14">
    <cfRule type="cellIs" dxfId="6" priority="6" operator="equal">
      <formula>0</formula>
    </cfRule>
  </conditionalFormatting>
  <conditionalFormatting sqref="E8:E14">
    <cfRule type="cellIs" dxfId="5" priority="5" operator="equal">
      <formula>0</formula>
    </cfRule>
  </conditionalFormatting>
  <conditionalFormatting sqref="I9:I10">
    <cfRule type="cellIs" dxfId="4" priority="4" operator="equal">
      <formula>0</formula>
    </cfRule>
  </conditionalFormatting>
  <conditionalFormatting sqref="Q9:Q10">
    <cfRule type="cellIs" dxfId="3" priority="3" operator="equal">
      <formula>0</formula>
    </cfRule>
  </conditionalFormatting>
  <conditionalFormatting sqref="I11:I14">
    <cfRule type="cellIs" dxfId="2" priority="2" operator="equal">
      <formula>0</formula>
    </cfRule>
  </conditionalFormatting>
  <conditionalFormatting sqref="Q11:Q14">
    <cfRule type="cellIs" dxfId="1" priority="1" operator="equal">
      <formula>0</formula>
    </cfRule>
  </conditionalFormatting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54BEA6"/>
    <pageSetUpPr fitToPage="1"/>
  </sheetPr>
  <dimension ref="A1:O18"/>
  <sheetViews>
    <sheetView showZeros="0" zoomScaleNormal="100" zoomScaleSheetLayoutView="100" workbookViewId="0">
      <selection activeCell="O7" sqref="O7"/>
    </sheetView>
  </sheetViews>
  <sheetFormatPr defaultColWidth="9" defaultRowHeight="13.5"/>
  <cols>
    <col min="1" max="1" width="1.25" style="14" customWidth="1"/>
    <col min="2" max="2" width="3.625" style="14" customWidth="1"/>
    <col min="3" max="3" width="12.625" style="14" customWidth="1"/>
    <col min="4" max="4" width="12" style="14" customWidth="1"/>
    <col min="5" max="14" width="8.375" style="14" customWidth="1"/>
    <col min="15" max="15" width="11.375" style="14" customWidth="1"/>
    <col min="16" max="16384" width="9" style="14"/>
  </cols>
  <sheetData>
    <row r="1" spans="1:15" ht="14.1" customHeight="1">
      <c r="A1" s="12"/>
      <c r="B1" s="41" t="s">
        <v>0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5" ht="20.100000000000001" customHeight="1">
      <c r="A2" s="12"/>
      <c r="B2" s="16" t="s">
        <v>804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5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0" t="s">
        <v>1</v>
      </c>
    </row>
    <row r="4" spans="1:15" s="21" customFormat="1" ht="15" customHeight="1">
      <c r="A4" s="18"/>
      <c r="B4" s="1429"/>
      <c r="C4" s="1429"/>
      <c r="D4" s="1483" t="s">
        <v>238</v>
      </c>
      <c r="E4" s="1444" t="s">
        <v>291</v>
      </c>
      <c r="F4" s="1429"/>
      <c r="G4" s="222"/>
      <c r="H4" s="1"/>
      <c r="I4" s="1"/>
      <c r="J4" s="1"/>
      <c r="K4" s="1"/>
      <c r="L4" s="1"/>
      <c r="M4" s="1"/>
      <c r="N4" s="223"/>
      <c r="O4" s="1444" t="s">
        <v>224</v>
      </c>
    </row>
    <row r="5" spans="1:15" s="21" customFormat="1" ht="16.5" customHeight="1">
      <c r="A5" s="18"/>
      <c r="B5" s="1430"/>
      <c r="C5" s="1430"/>
      <c r="D5" s="1484"/>
      <c r="E5" s="1445"/>
      <c r="F5" s="1472"/>
      <c r="G5" s="1444" t="s">
        <v>257</v>
      </c>
      <c r="H5" s="1429"/>
      <c r="I5" s="1473" t="s">
        <v>258</v>
      </c>
      <c r="J5" s="1474"/>
      <c r="K5" s="1429" t="s">
        <v>259</v>
      </c>
      <c r="L5" s="1429"/>
      <c r="M5" s="1473" t="s">
        <v>260</v>
      </c>
      <c r="N5" s="1479"/>
      <c r="O5" s="1445"/>
    </row>
    <row r="6" spans="1:15" s="21" customFormat="1" ht="20.100000000000001" customHeight="1">
      <c r="A6" s="18"/>
      <c r="B6" s="1431"/>
      <c r="C6" s="1431"/>
      <c r="D6" s="1485"/>
      <c r="E6" s="52"/>
      <c r="F6" s="23" t="s">
        <v>2</v>
      </c>
      <c r="G6" s="22"/>
      <c r="H6" s="25" t="s">
        <v>2</v>
      </c>
      <c r="I6" s="176"/>
      <c r="J6" s="27" t="s">
        <v>2</v>
      </c>
      <c r="K6" s="133"/>
      <c r="L6" s="25" t="s">
        <v>2</v>
      </c>
      <c r="M6" s="176"/>
      <c r="N6" s="23" t="s">
        <v>2</v>
      </c>
      <c r="O6" s="1478"/>
    </row>
    <row r="7" spans="1:15" s="21" customFormat="1" ht="20.100000000000001" customHeight="1">
      <c r="A7" s="18"/>
      <c r="B7" s="1451" t="s">
        <v>196</v>
      </c>
      <c r="C7" s="1452"/>
      <c r="D7" s="660">
        <v>17665</v>
      </c>
      <c r="E7" s="475">
        <v>13472</v>
      </c>
      <c r="F7" s="661">
        <v>100</v>
      </c>
      <c r="G7" s="645">
        <v>3045</v>
      </c>
      <c r="H7" s="662">
        <v>22.60243467933492</v>
      </c>
      <c r="I7" s="472">
        <v>3347</v>
      </c>
      <c r="J7" s="662">
        <v>24.844121140142516</v>
      </c>
      <c r="K7" s="472">
        <v>3446</v>
      </c>
      <c r="L7" s="662">
        <v>25.578978622327792</v>
      </c>
      <c r="M7" s="472">
        <v>3634</v>
      </c>
      <c r="N7" s="663">
        <v>26.974465558194776</v>
      </c>
      <c r="O7" s="664">
        <v>76.263798471553926</v>
      </c>
    </row>
    <row r="8" spans="1:15" s="21" customFormat="1" ht="20.100000000000001" customHeight="1">
      <c r="A8" s="18"/>
      <c r="B8" s="205"/>
      <c r="C8" s="180" t="s">
        <v>20</v>
      </c>
      <c r="D8" s="665">
        <v>7284</v>
      </c>
      <c r="E8" s="522">
        <v>5170</v>
      </c>
      <c r="F8" s="596">
        <v>100</v>
      </c>
      <c r="G8" s="522">
        <v>1333</v>
      </c>
      <c r="H8" s="597">
        <v>25.783365570599614</v>
      </c>
      <c r="I8" s="488">
        <v>1308</v>
      </c>
      <c r="J8" s="597">
        <v>25.299806576402322</v>
      </c>
      <c r="K8" s="488">
        <v>1308</v>
      </c>
      <c r="L8" s="597">
        <v>25.299806576402322</v>
      </c>
      <c r="M8" s="488">
        <v>1221</v>
      </c>
      <c r="N8" s="624">
        <v>23.617021276595747</v>
      </c>
      <c r="O8" s="666">
        <v>70.977484898407468</v>
      </c>
    </row>
    <row r="9" spans="1:15" s="21" customFormat="1" ht="20.100000000000001" customHeight="1">
      <c r="A9" s="18"/>
      <c r="B9" s="206"/>
      <c r="C9" s="179" t="s">
        <v>12</v>
      </c>
      <c r="D9" s="667">
        <v>10381</v>
      </c>
      <c r="E9" s="525">
        <v>8302</v>
      </c>
      <c r="F9" s="583">
        <v>100</v>
      </c>
      <c r="G9" s="525">
        <v>1712</v>
      </c>
      <c r="H9" s="584">
        <v>20.621536979041196</v>
      </c>
      <c r="I9" s="512">
        <v>2039</v>
      </c>
      <c r="J9" s="584">
        <v>24.560346904360394</v>
      </c>
      <c r="K9" s="512">
        <v>2138</v>
      </c>
      <c r="L9" s="584">
        <v>25.752830643218498</v>
      </c>
      <c r="M9" s="512">
        <v>2413</v>
      </c>
      <c r="N9" s="632">
        <v>29.065285473379909</v>
      </c>
      <c r="O9" s="668">
        <v>79.973027646662175</v>
      </c>
    </row>
    <row r="10" spans="1:15" s="21" customFormat="1" ht="20.100000000000001" customHeight="1">
      <c r="A10" s="18"/>
      <c r="B10" s="1451" t="s">
        <v>324</v>
      </c>
      <c r="C10" s="1452"/>
      <c r="D10" s="660">
        <v>18310</v>
      </c>
      <c r="E10" s="475">
        <v>14125</v>
      </c>
      <c r="F10" s="661">
        <v>100</v>
      </c>
      <c r="G10" s="645">
        <v>3301</v>
      </c>
      <c r="H10" s="662">
        <v>23.369911504424778</v>
      </c>
      <c r="I10" s="472">
        <v>3403</v>
      </c>
      <c r="J10" s="662">
        <v>24.092035398230088</v>
      </c>
      <c r="K10" s="472">
        <v>3431</v>
      </c>
      <c r="L10" s="662">
        <v>24.290265486725666</v>
      </c>
      <c r="M10" s="472">
        <v>3990</v>
      </c>
      <c r="N10" s="663">
        <v>28.247787610619469</v>
      </c>
      <c r="O10" s="664">
        <v>77.143637356635722</v>
      </c>
    </row>
    <row r="11" spans="1:15" s="21" customFormat="1" ht="20.100000000000001" customHeight="1">
      <c r="A11" s="18"/>
      <c r="B11" s="205"/>
      <c r="C11" s="180" t="s">
        <v>20</v>
      </c>
      <c r="D11" s="665">
        <v>7587</v>
      </c>
      <c r="E11" s="522">
        <v>5469</v>
      </c>
      <c r="F11" s="596">
        <v>100</v>
      </c>
      <c r="G11" s="522">
        <v>1460</v>
      </c>
      <c r="H11" s="597">
        <v>26.695922472115562</v>
      </c>
      <c r="I11" s="488">
        <v>1374</v>
      </c>
      <c r="J11" s="597">
        <v>25.12342292923752</v>
      </c>
      <c r="K11" s="488">
        <v>1299</v>
      </c>
      <c r="L11" s="597">
        <v>23.752057048820625</v>
      </c>
      <c r="M11" s="488">
        <v>1336</v>
      </c>
      <c r="N11" s="624">
        <v>24.428597549826296</v>
      </c>
      <c r="O11" s="666">
        <v>72.083827599841825</v>
      </c>
    </row>
    <row r="12" spans="1:15" s="21" customFormat="1" ht="20.100000000000001" customHeight="1">
      <c r="A12" s="18"/>
      <c r="B12" s="206"/>
      <c r="C12" s="179" t="s">
        <v>12</v>
      </c>
      <c r="D12" s="667">
        <v>10723</v>
      </c>
      <c r="E12" s="525">
        <v>8656</v>
      </c>
      <c r="F12" s="583">
        <v>100</v>
      </c>
      <c r="G12" s="525">
        <v>1841</v>
      </c>
      <c r="H12" s="584">
        <v>21.268484288354898</v>
      </c>
      <c r="I12" s="512">
        <v>2029</v>
      </c>
      <c r="J12" s="584">
        <v>23.440388170055453</v>
      </c>
      <c r="K12" s="512">
        <v>2132</v>
      </c>
      <c r="L12" s="584">
        <v>24.630314232902034</v>
      </c>
      <c r="M12" s="512">
        <v>2654</v>
      </c>
      <c r="N12" s="632">
        <v>30.660813308687619</v>
      </c>
      <c r="O12" s="668">
        <v>80.723678075165523</v>
      </c>
    </row>
    <row r="13" spans="1:15" s="21" customFormat="1" ht="20.100000000000001" customHeight="1">
      <c r="A13" s="18"/>
      <c r="B13" s="1451" t="s">
        <v>376</v>
      </c>
      <c r="C13" s="1452"/>
      <c r="D13" s="660">
        <v>19397</v>
      </c>
      <c r="E13" s="475">
        <v>15016</v>
      </c>
      <c r="F13" s="661">
        <v>100</v>
      </c>
      <c r="G13" s="645">
        <v>3690</v>
      </c>
      <c r="H13" s="662">
        <v>24.573787959509858</v>
      </c>
      <c r="I13" s="472">
        <v>3575</v>
      </c>
      <c r="J13" s="662">
        <v>23.807938199254128</v>
      </c>
      <c r="K13" s="472">
        <v>3383</v>
      </c>
      <c r="L13" s="662">
        <v>22.529302077783697</v>
      </c>
      <c r="M13" s="472">
        <v>4368</v>
      </c>
      <c r="N13" s="663">
        <v>29.088971763452314</v>
      </c>
      <c r="O13" s="664">
        <v>77.414033097901736</v>
      </c>
    </row>
    <row r="14" spans="1:15" s="21" customFormat="1" ht="20.100000000000001" customHeight="1">
      <c r="A14" s="18"/>
      <c r="B14" s="205"/>
      <c r="C14" s="180" t="s">
        <v>20</v>
      </c>
      <c r="D14" s="665">
        <v>8062</v>
      </c>
      <c r="E14" s="522">
        <v>5895</v>
      </c>
      <c r="F14" s="596">
        <v>100</v>
      </c>
      <c r="G14" s="522">
        <v>1663</v>
      </c>
      <c r="H14" s="597">
        <v>28.210347752332488</v>
      </c>
      <c r="I14" s="488">
        <v>1471</v>
      </c>
      <c r="J14" s="597">
        <v>24.95335029686175</v>
      </c>
      <c r="K14" s="488">
        <v>1292</v>
      </c>
      <c r="L14" s="597">
        <v>21.91687871077184</v>
      </c>
      <c r="M14" s="488">
        <v>1469</v>
      </c>
      <c r="N14" s="624">
        <v>24.919423240033929</v>
      </c>
      <c r="O14" s="666">
        <v>73.120813693872492</v>
      </c>
    </row>
    <row r="15" spans="1:15" s="21" customFormat="1" ht="20.100000000000001" customHeight="1">
      <c r="A15" s="18"/>
      <c r="B15" s="206"/>
      <c r="C15" s="179" t="s">
        <v>12</v>
      </c>
      <c r="D15" s="667">
        <v>11335</v>
      </c>
      <c r="E15" s="525">
        <v>9121</v>
      </c>
      <c r="F15" s="583">
        <v>100</v>
      </c>
      <c r="G15" s="525">
        <v>2027</v>
      </c>
      <c r="H15" s="584">
        <v>22.223440412235501</v>
      </c>
      <c r="I15" s="512">
        <v>2104</v>
      </c>
      <c r="J15" s="584">
        <v>23.067646091437339</v>
      </c>
      <c r="K15" s="512">
        <v>2091</v>
      </c>
      <c r="L15" s="584">
        <v>22.925117859883784</v>
      </c>
      <c r="M15" s="512">
        <v>2899</v>
      </c>
      <c r="N15" s="632">
        <v>31.783795636443372</v>
      </c>
      <c r="O15" s="668">
        <v>80.467578297309217</v>
      </c>
    </row>
    <row r="16" spans="1:15" s="21" customFormat="1" ht="15" customHeight="1">
      <c r="A16" s="18"/>
      <c r="B16" s="35" t="s">
        <v>542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14"/>
    </row>
    <row r="17" spans="1:14" s="21" customFormat="1" ht="15" customHeight="1">
      <c r="A17" s="18"/>
      <c r="B17" s="35" t="s">
        <v>544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</row>
    <row r="18" spans="1:14" s="21" customFormat="1" ht="15" customHeight="1">
      <c r="A18" s="18"/>
      <c r="B18" s="35" t="s">
        <v>543</v>
      </c>
      <c r="C18" s="35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</row>
  </sheetData>
  <mergeCells count="12">
    <mergeCell ref="B4:B6"/>
    <mergeCell ref="B13:C13"/>
    <mergeCell ref="B10:C10"/>
    <mergeCell ref="B7:C7"/>
    <mergeCell ref="O4:O6"/>
    <mergeCell ref="C4:C6"/>
    <mergeCell ref="D4:D6"/>
    <mergeCell ref="G5:H5"/>
    <mergeCell ref="I5:J5"/>
    <mergeCell ref="K5:L5"/>
    <mergeCell ref="M5:N5"/>
    <mergeCell ref="E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colBreaks count="1" manualBreakCount="1">
    <brk id="14" max="1048575" man="1"/>
  </colBreak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N26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49" customWidth="1"/>
    <col min="2" max="2" width="6.625" style="149" customWidth="1"/>
    <col min="3" max="3" width="12.625" style="149" customWidth="1"/>
    <col min="4" max="4" width="13.625" style="149" customWidth="1"/>
    <col min="5" max="5" width="10.625" style="149" customWidth="1"/>
    <col min="6" max="6" width="8.625" style="149" customWidth="1"/>
    <col min="7" max="7" width="10.625" style="149" customWidth="1"/>
    <col min="8" max="8" width="8.625" style="149" customWidth="1"/>
    <col min="9" max="9" width="10.625" style="149" customWidth="1"/>
    <col min="10" max="10" width="8.625" style="149" customWidth="1"/>
    <col min="11" max="11" width="10.625" style="149" customWidth="1"/>
    <col min="12" max="12" width="8.625" style="149" customWidth="1"/>
    <col min="13" max="14" width="10.625" style="149" customWidth="1"/>
    <col min="15" max="16384" width="9" style="149"/>
  </cols>
  <sheetData>
    <row r="1" spans="1:14" ht="14.1" customHeight="1">
      <c r="A1" s="161"/>
      <c r="B1" s="1259" t="s">
        <v>0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4" ht="20.100000000000001" customHeight="1">
      <c r="A2" s="161"/>
      <c r="B2" s="162" t="s">
        <v>805</v>
      </c>
      <c r="C2" s="162"/>
      <c r="D2" s="161"/>
      <c r="E2" s="162"/>
      <c r="F2" s="161"/>
      <c r="G2" s="161"/>
      <c r="H2" s="161"/>
      <c r="I2" s="161"/>
      <c r="J2" s="161"/>
      <c r="K2" s="161"/>
      <c r="L2" s="161"/>
      <c r="M2" s="161"/>
    </row>
    <row r="3" spans="1:14" s="78" customFormat="1" ht="20.100000000000001" customHeight="1">
      <c r="A3" s="77"/>
      <c r="B3" s="1604"/>
      <c r="C3" s="1604"/>
      <c r="D3" s="77"/>
      <c r="E3" s="77"/>
      <c r="F3" s="77"/>
      <c r="G3" s="77"/>
      <c r="H3" s="77"/>
      <c r="I3" s="77"/>
      <c r="J3" s="77"/>
      <c r="K3" s="77"/>
      <c r="L3" s="77"/>
      <c r="M3" s="91" t="s">
        <v>1</v>
      </c>
      <c r="N3" s="77"/>
    </row>
    <row r="4" spans="1:14" s="78" customFormat="1" ht="20.100000000000001" customHeight="1">
      <c r="A4" s="77"/>
      <c r="B4" s="1512"/>
      <c r="C4" s="1638"/>
      <c r="D4" s="1554" t="s">
        <v>669</v>
      </c>
      <c r="E4" s="1512"/>
      <c r="F4" s="1528"/>
      <c r="G4" s="1528"/>
      <c r="H4" s="1528"/>
      <c r="I4" s="1528"/>
      <c r="J4" s="1528"/>
      <c r="K4" s="1528"/>
      <c r="L4" s="1528"/>
      <c r="M4" s="1528"/>
      <c r="N4" s="77"/>
    </row>
    <row r="5" spans="1:14" s="78" customFormat="1" ht="20.100000000000001" customHeight="1">
      <c r="A5" s="77"/>
      <c r="B5" s="1547"/>
      <c r="C5" s="1605"/>
      <c r="D5" s="1555"/>
      <c r="E5" s="1547"/>
      <c r="F5" s="1523" t="s">
        <v>77</v>
      </c>
      <c r="G5" s="1574"/>
      <c r="H5" s="1723" t="s">
        <v>266</v>
      </c>
      <c r="I5" s="1724"/>
      <c r="J5" s="1723" t="s">
        <v>267</v>
      </c>
      <c r="K5" s="1724"/>
      <c r="L5" s="1574" t="s">
        <v>268</v>
      </c>
      <c r="M5" s="1574"/>
      <c r="N5" s="77"/>
    </row>
    <row r="6" spans="1:14" s="78" customFormat="1" ht="20.100000000000001" customHeight="1">
      <c r="A6" s="77"/>
      <c r="B6" s="1606"/>
      <c r="C6" s="1607"/>
      <c r="D6" s="145"/>
      <c r="E6" s="1380" t="s">
        <v>2</v>
      </c>
      <c r="F6" s="1381"/>
      <c r="G6" s="1252" t="s">
        <v>2</v>
      </c>
      <c r="H6" s="1382"/>
      <c r="I6" s="147" t="s">
        <v>2</v>
      </c>
      <c r="J6" s="1382"/>
      <c r="K6" s="147" t="s">
        <v>2</v>
      </c>
      <c r="L6" s="1383"/>
      <c r="M6" s="1252" t="s">
        <v>2</v>
      </c>
      <c r="N6" s="77"/>
    </row>
    <row r="7" spans="1:14" s="78" customFormat="1" ht="20.100000000000001" customHeight="1">
      <c r="A7" s="77"/>
      <c r="B7" s="1722" t="s">
        <v>329</v>
      </c>
      <c r="C7" s="1240" t="s">
        <v>196</v>
      </c>
      <c r="D7" s="909">
        <v>29097</v>
      </c>
      <c r="E7" s="1384">
        <f>G7+I7+K7+M7</f>
        <v>100.00000000000001</v>
      </c>
      <c r="F7" s="909">
        <v>13149</v>
      </c>
      <c r="G7" s="917">
        <f>F7/D7*100</f>
        <v>45.190225796473868</v>
      </c>
      <c r="H7" s="910">
        <v>14763</v>
      </c>
      <c r="I7" s="920">
        <f>H7/D7*100</f>
        <v>50.737189400969172</v>
      </c>
      <c r="J7" s="910">
        <v>290</v>
      </c>
      <c r="K7" s="920">
        <f>J7/D7*100</f>
        <v>0.99666632298862423</v>
      </c>
      <c r="L7" s="1063">
        <v>895</v>
      </c>
      <c r="M7" s="917">
        <f>L7/D7*100</f>
        <v>3.0759184795683403</v>
      </c>
      <c r="N7" s="77"/>
    </row>
    <row r="8" spans="1:14" s="78" customFormat="1" ht="20.100000000000001" customHeight="1">
      <c r="A8" s="77"/>
      <c r="B8" s="1634"/>
      <c r="C8" s="1240" t="s">
        <v>324</v>
      </c>
      <c r="D8" s="880">
        <v>28360</v>
      </c>
      <c r="E8" s="998">
        <f t="shared" ref="E8:E18" si="0">G8+I8+K8+M8</f>
        <v>99.999999999999986</v>
      </c>
      <c r="F8" s="880">
        <v>13461</v>
      </c>
      <c r="G8" s="1119">
        <f t="shared" ref="G8:G9" si="1">F8/D8*100</f>
        <v>47.464739069111424</v>
      </c>
      <c r="H8" s="881">
        <v>13648</v>
      </c>
      <c r="I8" s="1087">
        <f t="shared" ref="I8:I9" si="2">H8/D8*100</f>
        <v>48.124118476727787</v>
      </c>
      <c r="J8" s="881">
        <v>277</v>
      </c>
      <c r="K8" s="1087">
        <f t="shared" ref="K8:K9" si="3">J8/D8*100</f>
        <v>0.97672778561354012</v>
      </c>
      <c r="L8" s="984">
        <v>974</v>
      </c>
      <c r="M8" s="1119">
        <f t="shared" ref="M8:M9" si="4">L8/D8*100</f>
        <v>3.4344146685472499</v>
      </c>
      <c r="N8" s="77"/>
    </row>
    <row r="9" spans="1:14" s="78" customFormat="1" ht="20.100000000000001" customHeight="1">
      <c r="A9" s="77"/>
      <c r="B9" s="1635"/>
      <c r="C9" s="1242" t="s">
        <v>376</v>
      </c>
      <c r="D9" s="889">
        <v>27137</v>
      </c>
      <c r="E9" s="1002">
        <f t="shared" si="0"/>
        <v>100</v>
      </c>
      <c r="F9" s="889">
        <v>12746</v>
      </c>
      <c r="G9" s="919">
        <f t="shared" si="1"/>
        <v>46.969082802078347</v>
      </c>
      <c r="H9" s="890">
        <v>13018</v>
      </c>
      <c r="I9" s="922">
        <f t="shared" si="2"/>
        <v>47.971404355676754</v>
      </c>
      <c r="J9" s="890">
        <v>341</v>
      </c>
      <c r="K9" s="922">
        <f t="shared" si="3"/>
        <v>1.2565869477097691</v>
      </c>
      <c r="L9" s="679">
        <v>1032</v>
      </c>
      <c r="M9" s="919">
        <f t="shared" si="4"/>
        <v>3.8029258945351363</v>
      </c>
      <c r="N9" s="77"/>
    </row>
    <row r="10" spans="1:14" s="78" customFormat="1" ht="9" customHeight="1">
      <c r="A10" s="77"/>
      <c r="D10" s="1385"/>
      <c r="E10" s="1386"/>
      <c r="F10" s="1385"/>
      <c r="G10" s="1385"/>
      <c r="H10" s="1385"/>
      <c r="I10" s="1386"/>
      <c r="J10" s="1385"/>
      <c r="K10" s="1386"/>
      <c r="L10" s="1385"/>
      <c r="M10" s="1387"/>
      <c r="N10" s="77"/>
    </row>
    <row r="11" spans="1:14" s="78" customFormat="1" ht="20.100000000000001" customHeight="1">
      <c r="A11" s="77"/>
      <c r="B11" s="1722" t="s">
        <v>851</v>
      </c>
      <c r="C11" s="1388" t="s">
        <v>196</v>
      </c>
      <c r="D11" s="909">
        <v>6050</v>
      </c>
      <c r="E11" s="1384">
        <f t="shared" si="0"/>
        <v>100</v>
      </c>
      <c r="F11" s="909">
        <v>2159</v>
      </c>
      <c r="G11" s="917">
        <f>F11/D11*100</f>
        <v>35.685950413223139</v>
      </c>
      <c r="H11" s="910">
        <v>2895</v>
      </c>
      <c r="I11" s="920">
        <f>H11/D11*100</f>
        <v>47.851239669421489</v>
      </c>
      <c r="J11" s="910">
        <v>101</v>
      </c>
      <c r="K11" s="920">
        <f>J11/D11*100</f>
        <v>1.6694214876033058</v>
      </c>
      <c r="L11" s="1063">
        <v>895</v>
      </c>
      <c r="M11" s="917">
        <f>L11/D11*100</f>
        <v>14.793388429752067</v>
      </c>
      <c r="N11" s="77"/>
    </row>
    <row r="12" spans="1:14" s="78" customFormat="1" ht="20.100000000000001" customHeight="1">
      <c r="A12" s="77"/>
      <c r="B12" s="1634"/>
      <c r="C12" s="1240" t="s">
        <v>324</v>
      </c>
      <c r="D12" s="880">
        <v>6002</v>
      </c>
      <c r="E12" s="998">
        <f t="shared" si="0"/>
        <v>100</v>
      </c>
      <c r="F12" s="880">
        <v>2232</v>
      </c>
      <c r="G12" s="1119">
        <f t="shared" ref="G12:G18" si="5">F12/D12*100</f>
        <v>37.187604131956014</v>
      </c>
      <c r="H12" s="881">
        <v>2691</v>
      </c>
      <c r="I12" s="1087">
        <f t="shared" ref="I12:I18" si="6">H12/D12*100</f>
        <v>44.835054981672776</v>
      </c>
      <c r="J12" s="881">
        <v>105</v>
      </c>
      <c r="K12" s="1087">
        <f t="shared" ref="K12:K16" si="7">J12/D12*100</f>
        <v>1.7494168610463177</v>
      </c>
      <c r="L12" s="984">
        <v>974</v>
      </c>
      <c r="M12" s="1119">
        <f t="shared" ref="M12:M18" si="8">L12/D12*100</f>
        <v>16.227924025324892</v>
      </c>
      <c r="N12" s="77"/>
    </row>
    <row r="13" spans="1:14" s="78" customFormat="1" ht="20.100000000000001" customHeight="1">
      <c r="A13" s="77"/>
      <c r="B13" s="1635"/>
      <c r="C13" s="1242" t="s">
        <v>376</v>
      </c>
      <c r="D13" s="889">
        <v>5880</v>
      </c>
      <c r="E13" s="1002">
        <f t="shared" si="0"/>
        <v>100</v>
      </c>
      <c r="F13" s="889">
        <v>2242</v>
      </c>
      <c r="G13" s="919">
        <f t="shared" si="5"/>
        <v>38.129251700680271</v>
      </c>
      <c r="H13" s="890">
        <v>2496</v>
      </c>
      <c r="I13" s="922">
        <f t="shared" si="6"/>
        <v>42.448979591836732</v>
      </c>
      <c r="J13" s="890">
        <v>110</v>
      </c>
      <c r="K13" s="922">
        <f t="shared" si="7"/>
        <v>1.870748299319728</v>
      </c>
      <c r="L13" s="679">
        <v>1032</v>
      </c>
      <c r="M13" s="919">
        <f t="shared" si="8"/>
        <v>17.551020408163264</v>
      </c>
      <c r="N13" s="77"/>
    </row>
    <row r="14" spans="1:14" ht="20.100000000000001" customHeight="1">
      <c r="B14" s="1501" t="s">
        <v>285</v>
      </c>
      <c r="C14" s="1247" t="s">
        <v>286</v>
      </c>
      <c r="D14" s="1389">
        <v>2689</v>
      </c>
      <c r="E14" s="1390">
        <f t="shared" si="0"/>
        <v>100</v>
      </c>
      <c r="F14" s="1391">
        <v>1038</v>
      </c>
      <c r="G14" s="1392">
        <f t="shared" si="5"/>
        <v>38.601710673112684</v>
      </c>
      <c r="H14" s="1393">
        <v>1231</v>
      </c>
      <c r="I14" s="1394">
        <f t="shared" si="6"/>
        <v>45.779100037188549</v>
      </c>
      <c r="J14" s="1393">
        <v>23</v>
      </c>
      <c r="K14" s="1392">
        <f t="shared" si="7"/>
        <v>0.85533655634064709</v>
      </c>
      <c r="L14" s="1395">
        <v>397</v>
      </c>
      <c r="M14" s="1394">
        <f t="shared" si="8"/>
        <v>14.763852733358126</v>
      </c>
    </row>
    <row r="15" spans="1:14" ht="20.100000000000001" customHeight="1">
      <c r="B15" s="1502"/>
      <c r="C15" s="1245" t="s">
        <v>287</v>
      </c>
      <c r="D15" s="1396">
        <v>3191</v>
      </c>
      <c r="E15" s="1397">
        <f t="shared" si="0"/>
        <v>100</v>
      </c>
      <c r="F15" s="1398">
        <v>1204</v>
      </c>
      <c r="G15" s="1399">
        <f t="shared" si="5"/>
        <v>37.731118771544971</v>
      </c>
      <c r="H15" s="1400">
        <v>1265</v>
      </c>
      <c r="I15" s="1401">
        <f t="shared" si="6"/>
        <v>39.642745220933875</v>
      </c>
      <c r="J15" s="1400">
        <v>87</v>
      </c>
      <c r="K15" s="1399">
        <f t="shared" si="7"/>
        <v>2.7264180507677844</v>
      </c>
      <c r="L15" s="1402">
        <v>635</v>
      </c>
      <c r="M15" s="1401">
        <f t="shared" si="8"/>
        <v>19.899717956753367</v>
      </c>
    </row>
    <row r="16" spans="1:14" ht="20.100000000000001" customHeight="1">
      <c r="B16" s="1507" t="s">
        <v>226</v>
      </c>
      <c r="C16" s="1239" t="s">
        <v>1141</v>
      </c>
      <c r="D16" s="1403">
        <v>4848</v>
      </c>
      <c r="E16" s="1404">
        <f t="shared" si="0"/>
        <v>100</v>
      </c>
      <c r="F16" s="1405">
        <v>2242</v>
      </c>
      <c r="G16" s="1406">
        <f t="shared" si="5"/>
        <v>46.245874587458744</v>
      </c>
      <c r="H16" s="1407">
        <v>2496</v>
      </c>
      <c r="I16" s="1408">
        <f t="shared" si="6"/>
        <v>51.485148514851488</v>
      </c>
      <c r="J16" s="1407">
        <v>110</v>
      </c>
      <c r="K16" s="1406">
        <f t="shared" si="7"/>
        <v>2.2689768976897691</v>
      </c>
      <c r="L16" s="1409">
        <v>0</v>
      </c>
      <c r="M16" s="1408">
        <f t="shared" si="8"/>
        <v>0</v>
      </c>
    </row>
    <row r="17" spans="1:14" ht="20.100000000000001" customHeight="1">
      <c r="B17" s="1507"/>
      <c r="C17" s="1239" t="s">
        <v>19</v>
      </c>
      <c r="D17" s="1403">
        <v>1004</v>
      </c>
      <c r="E17" s="1404">
        <f t="shared" si="0"/>
        <v>100</v>
      </c>
      <c r="F17" s="1405">
        <v>0</v>
      </c>
      <c r="G17" s="1406">
        <f t="shared" si="5"/>
        <v>0</v>
      </c>
      <c r="H17" s="1407">
        <v>0</v>
      </c>
      <c r="I17" s="1408">
        <f t="shared" si="6"/>
        <v>0</v>
      </c>
      <c r="J17" s="1407">
        <v>0</v>
      </c>
      <c r="K17" s="1087">
        <v>0</v>
      </c>
      <c r="L17" s="1409">
        <v>1004</v>
      </c>
      <c r="M17" s="1408">
        <f t="shared" si="8"/>
        <v>100</v>
      </c>
    </row>
    <row r="18" spans="1:14" ht="20.100000000000001" customHeight="1">
      <c r="B18" s="1508"/>
      <c r="C18" s="179" t="s">
        <v>6</v>
      </c>
      <c r="D18" s="1410">
        <v>28</v>
      </c>
      <c r="E18" s="1411">
        <f t="shared" si="0"/>
        <v>100</v>
      </c>
      <c r="F18" s="1412">
        <v>0</v>
      </c>
      <c r="G18" s="1413">
        <f t="shared" si="5"/>
        <v>0</v>
      </c>
      <c r="H18" s="1414">
        <v>0</v>
      </c>
      <c r="I18" s="1415">
        <f t="shared" si="6"/>
        <v>0</v>
      </c>
      <c r="J18" s="1414">
        <v>0</v>
      </c>
      <c r="K18" s="922">
        <v>0</v>
      </c>
      <c r="L18" s="1416">
        <v>28</v>
      </c>
      <c r="M18" s="1415">
        <f t="shared" si="8"/>
        <v>100</v>
      </c>
    </row>
    <row r="19" spans="1:14" s="78" customFormat="1" ht="15" customHeight="1">
      <c r="A19" s="77"/>
      <c r="B19" s="63" t="s">
        <v>773</v>
      </c>
      <c r="C19" s="6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77"/>
    </row>
    <row r="20" spans="1:14" s="78" customFormat="1" ht="15" customHeight="1">
      <c r="A20" s="77"/>
      <c r="B20" s="63" t="s">
        <v>852</v>
      </c>
      <c r="D20" s="64"/>
      <c r="E20" s="64"/>
      <c r="F20" s="64"/>
      <c r="G20" s="64"/>
      <c r="H20" s="64"/>
      <c r="I20" s="64"/>
      <c r="J20" s="64"/>
      <c r="K20" s="64"/>
      <c r="L20" s="64"/>
      <c r="M20" s="64"/>
    </row>
    <row r="21" spans="1:14" s="78" customFormat="1" ht="30" customHeight="1">
      <c r="B21" s="1498" t="s">
        <v>853</v>
      </c>
      <c r="C21" s="1498"/>
      <c r="D21" s="1498"/>
      <c r="E21" s="1498"/>
      <c r="F21" s="1498"/>
      <c r="G21" s="1498"/>
      <c r="H21" s="1498"/>
      <c r="I21" s="1498"/>
      <c r="J21" s="1498"/>
      <c r="K21" s="1498"/>
      <c r="L21" s="1498"/>
      <c r="M21" s="1498"/>
    </row>
    <row r="22" spans="1:14" s="78" customFormat="1" ht="20.100000000000001" customHeight="1">
      <c r="A22" s="77"/>
    </row>
    <row r="23" spans="1:14" s="78" customFormat="1" ht="15" customHeight="1">
      <c r="A23" s="77"/>
    </row>
    <row r="24" spans="1:14" s="78" customFormat="1" ht="15" customHeight="1">
      <c r="A24" s="77"/>
    </row>
    <row r="25" spans="1:14" s="78" customFormat="1" ht="15" customHeight="1">
      <c r="A25" s="77"/>
    </row>
    <row r="26" spans="1:14" s="78" customFormat="1" ht="16.5"/>
  </sheetData>
  <mergeCells count="13">
    <mergeCell ref="B3:C3"/>
    <mergeCell ref="B4:C6"/>
    <mergeCell ref="D4:E5"/>
    <mergeCell ref="F4:M4"/>
    <mergeCell ref="F5:G5"/>
    <mergeCell ref="H5:I5"/>
    <mergeCell ref="J5:K5"/>
    <mergeCell ref="L5:M5"/>
    <mergeCell ref="B7:B9"/>
    <mergeCell ref="B11:B13"/>
    <mergeCell ref="B14:B15"/>
    <mergeCell ref="B16:B18"/>
    <mergeCell ref="B21:M21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T29"/>
  <sheetViews>
    <sheetView showZeros="0" zoomScaleNormal="100" zoomScaleSheetLayoutView="100" workbookViewId="0">
      <selection activeCell="D14" sqref="D14"/>
    </sheetView>
  </sheetViews>
  <sheetFormatPr defaultColWidth="9" defaultRowHeight="13.5"/>
  <cols>
    <col min="1" max="1" width="1.25" style="14" customWidth="1"/>
    <col min="2" max="2" width="6.625" style="14" customWidth="1"/>
    <col min="3" max="3" width="12.625" style="14" customWidth="1"/>
    <col min="4" max="4" width="13.625" style="14" customWidth="1"/>
    <col min="5" max="6" width="10.625" style="14" customWidth="1"/>
    <col min="7" max="7" width="11" style="14" customWidth="1"/>
    <col min="8" max="8" width="8.625" style="14" customWidth="1"/>
    <col min="9" max="10" width="10.625" style="14" customWidth="1"/>
    <col min="11" max="11" width="14.125" style="14" customWidth="1"/>
    <col min="12" max="12" width="13.625" style="14" customWidth="1"/>
    <col min="13" max="13" width="10.625" style="14" customWidth="1"/>
    <col min="14" max="16" width="9.125" style="14" bestFit="1" customWidth="1"/>
    <col min="17" max="17" width="10.5" style="14" bestFit="1" customWidth="1"/>
    <col min="18" max="19" width="9.125" style="14" bestFit="1" customWidth="1"/>
    <col min="20" max="16384" width="9" style="14"/>
  </cols>
  <sheetData>
    <row r="1" spans="1:19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9" ht="20.100000000000001" customHeight="1">
      <c r="A2" s="12"/>
      <c r="B2" s="16" t="s">
        <v>806</v>
      </c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9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S3" s="20" t="s">
        <v>310</v>
      </c>
    </row>
    <row r="4" spans="1:19" ht="20.100000000000001" customHeight="1">
      <c r="B4" s="1441"/>
      <c r="C4" s="1447"/>
      <c r="D4" s="1433" t="s">
        <v>668</v>
      </c>
      <c r="E4" s="1441"/>
      <c r="F4" s="1536" t="s">
        <v>666</v>
      </c>
      <c r="G4" s="1536"/>
      <c r="H4" s="1536"/>
      <c r="I4" s="1536"/>
      <c r="J4" s="1536"/>
      <c r="K4" s="1536"/>
      <c r="L4" s="1433" t="s">
        <v>667</v>
      </c>
      <c r="M4" s="1441"/>
      <c r="N4" s="1536" t="s">
        <v>278</v>
      </c>
      <c r="O4" s="1536"/>
      <c r="P4" s="1536"/>
      <c r="Q4" s="1536"/>
      <c r="R4" s="1536"/>
      <c r="S4" s="1536"/>
    </row>
    <row r="5" spans="1:19" ht="20.100000000000001" customHeight="1">
      <c r="B5" s="1442"/>
      <c r="C5" s="1448"/>
      <c r="D5" s="1728"/>
      <c r="E5" s="1729"/>
      <c r="F5" s="1628" t="s">
        <v>279</v>
      </c>
      <c r="G5" s="1629"/>
      <c r="H5" s="1716" t="s">
        <v>280</v>
      </c>
      <c r="I5" s="1629"/>
      <c r="J5" s="1629" t="s">
        <v>281</v>
      </c>
      <c r="K5" s="1629"/>
      <c r="L5" s="1728"/>
      <c r="M5" s="1729"/>
      <c r="N5" s="1628" t="s">
        <v>282</v>
      </c>
      <c r="O5" s="1629"/>
      <c r="P5" s="1716" t="s">
        <v>283</v>
      </c>
      <c r="Q5" s="1629"/>
      <c r="R5" s="1629" t="s">
        <v>284</v>
      </c>
      <c r="S5" s="1629"/>
    </row>
    <row r="6" spans="1:19">
      <c r="B6" s="1442"/>
      <c r="C6" s="1448"/>
      <c r="D6" s="1730" t="s">
        <v>309</v>
      </c>
      <c r="E6" s="1539" t="s">
        <v>241</v>
      </c>
      <c r="F6" s="1730" t="s">
        <v>308</v>
      </c>
      <c r="G6" s="1539" t="s">
        <v>241</v>
      </c>
      <c r="H6" s="1731" t="s">
        <v>308</v>
      </c>
      <c r="I6" s="1539" t="s">
        <v>241</v>
      </c>
      <c r="J6" s="1731" t="s">
        <v>308</v>
      </c>
      <c r="K6" s="1539" t="s">
        <v>241</v>
      </c>
      <c r="L6" s="1730" t="s">
        <v>309</v>
      </c>
      <c r="M6" s="1539" t="s">
        <v>241</v>
      </c>
      <c r="N6" s="1730" t="s">
        <v>308</v>
      </c>
      <c r="O6" s="1539" t="s">
        <v>241</v>
      </c>
      <c r="P6" s="1731" t="s">
        <v>308</v>
      </c>
      <c r="Q6" s="1539" t="s">
        <v>241</v>
      </c>
      <c r="R6" s="1436" t="s">
        <v>308</v>
      </c>
      <c r="S6" s="1539" t="s">
        <v>241</v>
      </c>
    </row>
    <row r="7" spans="1:19">
      <c r="B7" s="1449"/>
      <c r="C7" s="1450"/>
      <c r="D7" s="1659"/>
      <c r="E7" s="1625"/>
      <c r="F7" s="1659"/>
      <c r="G7" s="1625"/>
      <c r="H7" s="1694"/>
      <c r="I7" s="1625"/>
      <c r="J7" s="1694"/>
      <c r="K7" s="1625"/>
      <c r="L7" s="1659"/>
      <c r="M7" s="1625"/>
      <c r="N7" s="1659"/>
      <c r="O7" s="1625"/>
      <c r="P7" s="1694"/>
      <c r="Q7" s="1625"/>
      <c r="R7" s="1732"/>
      <c r="S7" s="1625"/>
    </row>
    <row r="8" spans="1:19" ht="23.25" customHeight="1">
      <c r="B8" s="1725" t="s">
        <v>329</v>
      </c>
      <c r="C8" s="308" t="s">
        <v>196</v>
      </c>
      <c r="D8" s="821">
        <v>9096</v>
      </c>
      <c r="E8" s="821">
        <v>35601297</v>
      </c>
      <c r="F8" s="822">
        <v>7380</v>
      </c>
      <c r="G8" s="823">
        <v>30792719</v>
      </c>
      <c r="H8" s="660">
        <v>150</v>
      </c>
      <c r="I8" s="823">
        <v>696755</v>
      </c>
      <c r="J8" s="660">
        <v>1566</v>
      </c>
      <c r="K8" s="821">
        <v>4111823</v>
      </c>
      <c r="L8" s="822">
        <v>442</v>
      </c>
      <c r="M8" s="821">
        <v>2139236</v>
      </c>
      <c r="N8" s="645" t="s">
        <v>924</v>
      </c>
      <c r="O8" s="823">
        <v>17982</v>
      </c>
      <c r="P8" s="660">
        <v>380</v>
      </c>
      <c r="Q8" s="823">
        <v>1960482</v>
      </c>
      <c r="R8" s="660" t="s">
        <v>1111</v>
      </c>
      <c r="S8" s="821">
        <v>160772</v>
      </c>
    </row>
    <row r="9" spans="1:19" ht="16.5" customHeight="1">
      <c r="B9" s="1534"/>
      <c r="C9" s="308" t="s">
        <v>324</v>
      </c>
      <c r="D9" s="824">
        <v>9779</v>
      </c>
      <c r="E9" s="824">
        <v>38815755</v>
      </c>
      <c r="F9" s="825">
        <v>7955</v>
      </c>
      <c r="G9" s="826">
        <v>33546333</v>
      </c>
      <c r="H9" s="827">
        <v>159</v>
      </c>
      <c r="I9" s="826">
        <v>740312</v>
      </c>
      <c r="J9" s="827">
        <v>1665</v>
      </c>
      <c r="K9" s="824">
        <v>4529110</v>
      </c>
      <c r="L9" s="825">
        <v>508</v>
      </c>
      <c r="M9" s="824">
        <v>2190361</v>
      </c>
      <c r="N9" s="524" t="s">
        <v>924</v>
      </c>
      <c r="O9" s="826">
        <v>47833</v>
      </c>
      <c r="P9" s="827">
        <v>451</v>
      </c>
      <c r="Q9" s="826">
        <v>2027720</v>
      </c>
      <c r="R9" s="827" t="s">
        <v>1111</v>
      </c>
      <c r="S9" s="824">
        <v>114808</v>
      </c>
    </row>
    <row r="10" spans="1:19" ht="20.100000000000001" customHeight="1">
      <c r="B10" s="1535"/>
      <c r="C10" s="310" t="s">
        <v>376</v>
      </c>
      <c r="D10" s="828">
        <v>10624</v>
      </c>
      <c r="E10" s="828">
        <v>43682374</v>
      </c>
      <c r="F10" s="829">
        <v>8675</v>
      </c>
      <c r="G10" s="830">
        <v>38015173</v>
      </c>
      <c r="H10" s="831">
        <v>167</v>
      </c>
      <c r="I10" s="830">
        <v>773341</v>
      </c>
      <c r="J10" s="831">
        <v>1782</v>
      </c>
      <c r="K10" s="828">
        <v>4893860</v>
      </c>
      <c r="L10" s="829">
        <v>521</v>
      </c>
      <c r="M10" s="828">
        <v>2466968</v>
      </c>
      <c r="N10" s="829">
        <v>9</v>
      </c>
      <c r="O10" s="830">
        <v>147786</v>
      </c>
      <c r="P10" s="831">
        <v>466</v>
      </c>
      <c r="Q10" s="830">
        <v>2172849</v>
      </c>
      <c r="R10" s="831">
        <v>46</v>
      </c>
      <c r="S10" s="828">
        <v>146333</v>
      </c>
    </row>
    <row r="11" spans="1:19" s="21" customFormat="1" ht="9" customHeight="1">
      <c r="A11" s="18"/>
      <c r="D11" s="570"/>
      <c r="E11" s="570"/>
      <c r="F11" s="825"/>
      <c r="G11" s="827"/>
      <c r="H11" s="827"/>
      <c r="I11" s="827"/>
      <c r="J11" s="827"/>
      <c r="K11" s="827"/>
      <c r="L11" s="819"/>
      <c r="M11" s="570"/>
      <c r="N11" s="819"/>
      <c r="O11" s="820"/>
      <c r="P11" s="570"/>
      <c r="Q11" s="570"/>
      <c r="R11" s="570"/>
      <c r="S11" s="570"/>
    </row>
    <row r="12" spans="1:19" s="21" customFormat="1" ht="20.100000000000001" customHeight="1">
      <c r="A12" s="18"/>
      <c r="B12" s="1598" t="s">
        <v>145</v>
      </c>
      <c r="C12" s="320" t="s">
        <v>196</v>
      </c>
      <c r="D12" s="821">
        <v>6383</v>
      </c>
      <c r="E12" s="821">
        <v>22698063</v>
      </c>
      <c r="F12" s="822">
        <v>5389</v>
      </c>
      <c r="G12" s="823">
        <v>20228054</v>
      </c>
      <c r="H12" s="660">
        <v>31</v>
      </c>
      <c r="I12" s="823">
        <v>133552</v>
      </c>
      <c r="J12" s="660">
        <v>963</v>
      </c>
      <c r="K12" s="821">
        <v>2336457</v>
      </c>
      <c r="L12" s="822">
        <v>18</v>
      </c>
      <c r="M12" s="821">
        <v>79907</v>
      </c>
      <c r="N12" s="822">
        <v>0</v>
      </c>
      <c r="O12" s="823">
        <v>0</v>
      </c>
      <c r="P12" s="660">
        <v>6</v>
      </c>
      <c r="Q12" s="823">
        <v>28020</v>
      </c>
      <c r="R12" s="660">
        <v>12</v>
      </c>
      <c r="S12" s="821">
        <v>51887</v>
      </c>
    </row>
    <row r="13" spans="1:19" s="21" customFormat="1" ht="20.100000000000001" customHeight="1">
      <c r="A13" s="18"/>
      <c r="B13" s="1726"/>
      <c r="C13" s="321" t="s">
        <v>324</v>
      </c>
      <c r="D13" s="824">
        <v>6927</v>
      </c>
      <c r="E13" s="824">
        <v>25793411</v>
      </c>
      <c r="F13" s="825">
        <v>5825</v>
      </c>
      <c r="G13" s="826">
        <v>22936410</v>
      </c>
      <c r="H13" s="827">
        <v>35</v>
      </c>
      <c r="I13" s="826">
        <v>153961</v>
      </c>
      <c r="J13" s="827">
        <v>1067</v>
      </c>
      <c r="K13" s="824">
        <v>2703040</v>
      </c>
      <c r="L13" s="825">
        <v>17</v>
      </c>
      <c r="M13" s="824">
        <v>81334</v>
      </c>
      <c r="N13" s="825">
        <v>0</v>
      </c>
      <c r="O13" s="826">
        <v>0</v>
      </c>
      <c r="P13" s="827">
        <v>10</v>
      </c>
      <c r="Q13" s="826">
        <v>41186</v>
      </c>
      <c r="R13" s="827">
        <v>7</v>
      </c>
      <c r="S13" s="824">
        <v>40148</v>
      </c>
    </row>
    <row r="14" spans="1:19" s="21" customFormat="1" ht="20.100000000000001" customHeight="1">
      <c r="B14" s="1727"/>
      <c r="C14" s="86" t="s">
        <v>376</v>
      </c>
      <c r="D14" s="828">
        <v>7679</v>
      </c>
      <c r="E14" s="828">
        <v>29561329</v>
      </c>
      <c r="F14" s="829">
        <v>6446</v>
      </c>
      <c r="G14" s="830">
        <v>26329816</v>
      </c>
      <c r="H14" s="831">
        <v>42</v>
      </c>
      <c r="I14" s="830">
        <v>184746</v>
      </c>
      <c r="J14" s="831">
        <v>1191</v>
      </c>
      <c r="K14" s="828">
        <v>3046767</v>
      </c>
      <c r="L14" s="829">
        <v>28</v>
      </c>
      <c r="M14" s="828">
        <v>59335</v>
      </c>
      <c r="N14" s="829">
        <v>0</v>
      </c>
      <c r="O14" s="830">
        <v>0</v>
      </c>
      <c r="P14" s="831">
        <v>19</v>
      </c>
      <c r="Q14" s="830">
        <v>24333</v>
      </c>
      <c r="R14" s="831">
        <v>9</v>
      </c>
      <c r="S14" s="828">
        <v>35002</v>
      </c>
    </row>
    <row r="15" spans="1:19" ht="20.100000000000001" customHeight="1">
      <c r="B15" s="1496" t="s">
        <v>285</v>
      </c>
      <c r="C15" s="153" t="s">
        <v>286</v>
      </c>
      <c r="D15" s="491">
        <v>4260</v>
      </c>
      <c r="E15" s="488">
        <v>19492462</v>
      </c>
      <c r="F15" s="491">
        <v>4119</v>
      </c>
      <c r="G15" s="485">
        <v>19176834</v>
      </c>
      <c r="H15" s="485">
        <v>30</v>
      </c>
      <c r="I15" s="485">
        <v>137140</v>
      </c>
      <c r="J15" s="487">
        <v>111</v>
      </c>
      <c r="K15" s="488">
        <v>178488</v>
      </c>
      <c r="L15" s="491">
        <v>10</v>
      </c>
      <c r="M15" s="488">
        <v>21634</v>
      </c>
      <c r="N15" s="491">
        <v>0</v>
      </c>
      <c r="O15" s="485">
        <v>0</v>
      </c>
      <c r="P15" s="485" t="s">
        <v>1111</v>
      </c>
      <c r="Q15" s="485">
        <v>10026</v>
      </c>
      <c r="R15" s="487" t="s">
        <v>924</v>
      </c>
      <c r="S15" s="488">
        <v>11608</v>
      </c>
    </row>
    <row r="16" spans="1:19" ht="20.100000000000001" customHeight="1">
      <c r="B16" s="1497"/>
      <c r="C16" s="314" t="s">
        <v>287</v>
      </c>
      <c r="D16" s="499">
        <v>3419</v>
      </c>
      <c r="E16" s="496">
        <v>10068867</v>
      </c>
      <c r="F16" s="499">
        <v>2327</v>
      </c>
      <c r="G16" s="493">
        <v>7152982</v>
      </c>
      <c r="H16" s="493">
        <v>12</v>
      </c>
      <c r="I16" s="493">
        <v>47606</v>
      </c>
      <c r="J16" s="495">
        <v>1080</v>
      </c>
      <c r="K16" s="496">
        <v>2868279</v>
      </c>
      <c r="L16" s="499">
        <v>18</v>
      </c>
      <c r="M16" s="496">
        <v>37701</v>
      </c>
      <c r="N16" s="499">
        <v>0</v>
      </c>
      <c r="O16" s="493">
        <v>0</v>
      </c>
      <c r="P16" s="493" t="s">
        <v>1111</v>
      </c>
      <c r="Q16" s="493">
        <v>14307</v>
      </c>
      <c r="R16" s="495" t="s">
        <v>1111</v>
      </c>
      <c r="S16" s="496">
        <v>23394</v>
      </c>
    </row>
    <row r="17" spans="2:20" ht="20.100000000000001" customHeight="1">
      <c r="B17" s="1453" t="s">
        <v>226</v>
      </c>
      <c r="C17" s="312" t="s">
        <v>7</v>
      </c>
      <c r="D17" s="491">
        <v>2594</v>
      </c>
      <c r="E17" s="488">
        <v>12826528</v>
      </c>
      <c r="F17" s="491">
        <v>2303</v>
      </c>
      <c r="G17" s="485">
        <v>12022460</v>
      </c>
      <c r="H17" s="485">
        <v>17</v>
      </c>
      <c r="I17" s="485">
        <v>69104</v>
      </c>
      <c r="J17" s="487">
        <v>274</v>
      </c>
      <c r="K17" s="488">
        <v>734964</v>
      </c>
      <c r="L17" s="491">
        <v>6</v>
      </c>
      <c r="M17" s="488">
        <v>18798</v>
      </c>
      <c r="N17" s="491">
        <v>0</v>
      </c>
      <c r="O17" s="485">
        <v>0</v>
      </c>
      <c r="P17" s="485" t="s">
        <v>924</v>
      </c>
      <c r="Q17" s="485">
        <v>10298</v>
      </c>
      <c r="R17" s="487" t="s">
        <v>1111</v>
      </c>
      <c r="S17" s="488">
        <v>8500</v>
      </c>
    </row>
    <row r="18" spans="2:20" ht="20.100000000000001" customHeight="1">
      <c r="B18" s="1454"/>
      <c r="C18" s="307" t="s">
        <v>8</v>
      </c>
      <c r="D18" s="507">
        <v>2224</v>
      </c>
      <c r="E18" s="504">
        <v>8667507</v>
      </c>
      <c r="F18" s="507">
        <v>1885</v>
      </c>
      <c r="G18" s="501">
        <v>7749386</v>
      </c>
      <c r="H18" s="501">
        <v>12</v>
      </c>
      <c r="I18" s="501">
        <v>52318</v>
      </c>
      <c r="J18" s="503">
        <v>327</v>
      </c>
      <c r="K18" s="504">
        <v>865803</v>
      </c>
      <c r="L18" s="507" t="s">
        <v>924</v>
      </c>
      <c r="M18" s="504">
        <v>4463</v>
      </c>
      <c r="N18" s="507">
        <v>0</v>
      </c>
      <c r="O18" s="501">
        <v>0</v>
      </c>
      <c r="P18" s="501" t="s">
        <v>1113</v>
      </c>
      <c r="Q18" s="501">
        <v>224</v>
      </c>
      <c r="R18" s="503" t="s">
        <v>1111</v>
      </c>
      <c r="S18" s="504">
        <v>4239</v>
      </c>
    </row>
    <row r="19" spans="2:20" ht="20.100000000000001" customHeight="1">
      <c r="B19" s="1454"/>
      <c r="C19" s="307" t="s">
        <v>9</v>
      </c>
      <c r="D19" s="507">
        <v>1877</v>
      </c>
      <c r="E19" s="504">
        <v>5416935</v>
      </c>
      <c r="F19" s="507">
        <v>1528</v>
      </c>
      <c r="G19" s="501">
        <v>4528981</v>
      </c>
      <c r="H19" s="501">
        <v>10</v>
      </c>
      <c r="I19" s="501">
        <v>50079</v>
      </c>
      <c r="J19" s="503">
        <v>339</v>
      </c>
      <c r="K19" s="504">
        <v>837875</v>
      </c>
      <c r="L19" s="507">
        <v>9</v>
      </c>
      <c r="M19" s="504">
        <v>23824</v>
      </c>
      <c r="N19" s="507">
        <v>0</v>
      </c>
      <c r="O19" s="501">
        <v>0</v>
      </c>
      <c r="P19" s="501" t="s">
        <v>1111</v>
      </c>
      <c r="Q19" s="501">
        <v>12424</v>
      </c>
      <c r="R19" s="503" t="s">
        <v>1111</v>
      </c>
      <c r="S19" s="504">
        <v>11400</v>
      </c>
    </row>
    <row r="20" spans="2:20" ht="20.100000000000001" customHeight="1">
      <c r="B20" s="1455"/>
      <c r="C20" s="309" t="s">
        <v>10</v>
      </c>
      <c r="D20" s="515">
        <v>984</v>
      </c>
      <c r="E20" s="512">
        <v>2650359</v>
      </c>
      <c r="F20" s="515">
        <v>730</v>
      </c>
      <c r="G20" s="509">
        <v>2028989</v>
      </c>
      <c r="H20" s="509" t="s">
        <v>924</v>
      </c>
      <c r="I20" s="509">
        <v>13245</v>
      </c>
      <c r="J20" s="511">
        <v>251</v>
      </c>
      <c r="K20" s="512">
        <v>608125</v>
      </c>
      <c r="L20" s="515">
        <v>9</v>
      </c>
      <c r="M20" s="512">
        <v>12250</v>
      </c>
      <c r="N20" s="515">
        <v>0</v>
      </c>
      <c r="O20" s="509">
        <v>0</v>
      </c>
      <c r="P20" s="509" t="s">
        <v>1111</v>
      </c>
      <c r="Q20" s="509">
        <v>1387</v>
      </c>
      <c r="R20" s="511" t="s">
        <v>924</v>
      </c>
      <c r="S20" s="512">
        <v>10863</v>
      </c>
    </row>
    <row r="21" spans="2:20" ht="16.5">
      <c r="B21" s="35" t="s">
        <v>773</v>
      </c>
      <c r="C21" s="21"/>
      <c r="D21" s="36"/>
      <c r="E21" s="36"/>
      <c r="L21" s="36"/>
      <c r="M21" s="36"/>
      <c r="T21" s="12"/>
    </row>
    <row r="22" spans="2:20" ht="16.5">
      <c r="B22" s="35" t="s">
        <v>854</v>
      </c>
      <c r="C22" s="21"/>
      <c r="D22" s="38"/>
      <c r="E22" s="38"/>
      <c r="L22" s="38"/>
      <c r="M22" s="38"/>
    </row>
    <row r="23" spans="2:20">
      <c r="B23" s="35" t="s">
        <v>855</v>
      </c>
      <c r="C23" s="35"/>
      <c r="D23" s="38"/>
      <c r="E23" s="38"/>
      <c r="L23" s="38"/>
      <c r="M23" s="38"/>
    </row>
    <row r="24" spans="2:20">
      <c r="B24" s="35"/>
      <c r="C24" s="35"/>
      <c r="D24" s="38"/>
      <c r="E24" s="38"/>
      <c r="L24" s="38"/>
      <c r="M24" s="38"/>
    </row>
    <row r="26" spans="2:20">
      <c r="B26" s="35"/>
    </row>
    <row r="27" spans="2:20">
      <c r="B27" s="35"/>
    </row>
    <row r="28" spans="2:20">
      <c r="B28" s="35"/>
    </row>
    <row r="29" spans="2:20">
      <c r="B29" s="35"/>
    </row>
  </sheetData>
  <mergeCells count="31">
    <mergeCell ref="N4:S4"/>
    <mergeCell ref="F5:G5"/>
    <mergeCell ref="H5:I5"/>
    <mergeCell ref="I6:I7"/>
    <mergeCell ref="J6:J7"/>
    <mergeCell ref="K6:K7"/>
    <mergeCell ref="L6:L7"/>
    <mergeCell ref="S6:S7"/>
    <mergeCell ref="N6:N7"/>
    <mergeCell ref="O6:O7"/>
    <mergeCell ref="P6:P7"/>
    <mergeCell ref="Q6:Q7"/>
    <mergeCell ref="R6:R7"/>
    <mergeCell ref="N5:O5"/>
    <mergeCell ref="P5:Q5"/>
    <mergeCell ref="R5:S5"/>
    <mergeCell ref="B8:B10"/>
    <mergeCell ref="B12:B14"/>
    <mergeCell ref="B15:B16"/>
    <mergeCell ref="B17:B20"/>
    <mergeCell ref="M6:M7"/>
    <mergeCell ref="B4:C7"/>
    <mergeCell ref="J5:K5"/>
    <mergeCell ref="D4:E5"/>
    <mergeCell ref="F4:K4"/>
    <mergeCell ref="L4:M5"/>
    <mergeCell ref="D6:D7"/>
    <mergeCell ref="E6:E7"/>
    <mergeCell ref="F6:F7"/>
    <mergeCell ref="G6:G7"/>
    <mergeCell ref="H6:H7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L31"/>
  <sheetViews>
    <sheetView showZeros="0" zoomScaleNormal="100" zoomScaleSheetLayoutView="100" workbookViewId="0">
      <selection activeCell="B2" sqref="B2"/>
    </sheetView>
  </sheetViews>
  <sheetFormatPr defaultColWidth="9" defaultRowHeight="13.5"/>
  <cols>
    <col min="1" max="1" width="1.25" style="42" customWidth="1"/>
    <col min="2" max="3" width="12.625" style="42" customWidth="1"/>
    <col min="4" max="4" width="7.625" style="42" customWidth="1"/>
    <col min="5" max="5" width="10.625" style="42" customWidth="1"/>
    <col min="6" max="6" width="7.625" style="42" customWidth="1"/>
    <col min="7" max="7" width="10.625" style="42" customWidth="1"/>
    <col min="8" max="8" width="7.625" style="42" customWidth="1"/>
    <col min="9" max="9" width="10.625" style="42" customWidth="1"/>
    <col min="10" max="10" width="7.625" style="42" customWidth="1"/>
    <col min="11" max="12" width="13.625" style="388" customWidth="1"/>
    <col min="13" max="16384" width="9" style="42"/>
  </cols>
  <sheetData>
    <row r="1" spans="1:12" ht="14.1" customHeight="1">
      <c r="A1" s="40"/>
      <c r="B1" s="41" t="s">
        <v>0</v>
      </c>
      <c r="K1" s="382"/>
      <c r="L1" s="382"/>
    </row>
    <row r="2" spans="1:12" ht="20.100000000000001" customHeight="1">
      <c r="A2" s="40"/>
      <c r="B2" s="15" t="s">
        <v>661</v>
      </c>
      <c r="K2" s="382"/>
      <c r="L2" s="382"/>
    </row>
    <row r="3" spans="1:12" s="21" customFormat="1" ht="20.100000000000001" customHeight="1">
      <c r="A3" s="18"/>
      <c r="C3" s="350"/>
      <c r="D3" s="350"/>
      <c r="E3" s="350"/>
      <c r="F3" s="350"/>
      <c r="G3" s="350"/>
      <c r="L3" s="330" t="s">
        <v>327</v>
      </c>
    </row>
    <row r="4" spans="1:12" s="21" customFormat="1" ht="9.9499999999999993" customHeight="1">
      <c r="A4" s="18"/>
      <c r="B4" s="1480"/>
      <c r="C4" s="1444" t="s">
        <v>326</v>
      </c>
      <c r="D4" s="1429"/>
      <c r="E4" s="329"/>
      <c r="F4" s="329"/>
      <c r="G4" s="329"/>
      <c r="H4" s="224"/>
      <c r="I4" s="224"/>
      <c r="J4" s="225"/>
      <c r="K4" s="1483" t="s">
        <v>393</v>
      </c>
      <c r="L4" s="1444" t="s">
        <v>394</v>
      </c>
    </row>
    <row r="5" spans="1:12" s="21" customFormat="1" ht="28.5" customHeight="1">
      <c r="A5" s="18"/>
      <c r="B5" s="1481"/>
      <c r="C5" s="1445"/>
      <c r="D5" s="1430"/>
      <c r="E5" s="1444" t="s">
        <v>325</v>
      </c>
      <c r="F5" s="1429"/>
      <c r="G5" s="1444" t="s">
        <v>811</v>
      </c>
      <c r="H5" s="1429"/>
      <c r="I5" s="1444" t="s">
        <v>145</v>
      </c>
      <c r="J5" s="1479"/>
      <c r="K5" s="1484"/>
      <c r="L5" s="1445"/>
    </row>
    <row r="6" spans="1:12" s="21" customFormat="1" ht="20.100000000000001" customHeight="1">
      <c r="A6" s="18"/>
      <c r="B6" s="1482"/>
      <c r="C6" s="227"/>
      <c r="D6" s="139" t="s">
        <v>2</v>
      </c>
      <c r="E6" s="227"/>
      <c r="F6" s="139" t="s">
        <v>2</v>
      </c>
      <c r="G6" s="227"/>
      <c r="H6" s="139" t="s">
        <v>2</v>
      </c>
      <c r="I6" s="227"/>
      <c r="J6" s="141" t="s">
        <v>2</v>
      </c>
      <c r="K6" s="1485"/>
      <c r="L6" s="1478"/>
    </row>
    <row r="7" spans="1:12" s="21" customFormat="1" ht="20.100000000000001" customHeight="1">
      <c r="A7" s="18"/>
      <c r="B7" s="379" t="s">
        <v>194</v>
      </c>
      <c r="C7" s="607">
        <v>97767</v>
      </c>
      <c r="D7" s="782">
        <f>F7+H7+J7</f>
        <v>100</v>
      </c>
      <c r="E7" s="607">
        <v>12833</v>
      </c>
      <c r="F7" s="580">
        <f>E7/C7*100</f>
        <v>13.126105945769023</v>
      </c>
      <c r="G7" s="607">
        <v>68323</v>
      </c>
      <c r="H7" s="782">
        <f>G7/C7*100</f>
        <v>69.883498521996174</v>
      </c>
      <c r="I7" s="607">
        <v>16611</v>
      </c>
      <c r="J7" s="579">
        <f>I7/C7*100</f>
        <v>16.990395532234803</v>
      </c>
      <c r="K7" s="783">
        <v>129.4</v>
      </c>
      <c r="L7" s="782">
        <v>24.3</v>
      </c>
    </row>
    <row r="8" spans="1:12" s="21" customFormat="1" ht="20.100000000000001" customHeight="1">
      <c r="A8" s="18"/>
      <c r="B8" s="379" t="s">
        <v>370</v>
      </c>
      <c r="C8" s="607">
        <v>97340</v>
      </c>
      <c r="D8" s="782">
        <f t="shared" ref="D8:D27" si="0">F8+H8+J8</f>
        <v>100</v>
      </c>
      <c r="E8" s="607">
        <v>12218</v>
      </c>
      <c r="F8" s="580">
        <f t="shared" ref="F8:F27" si="1">E8/C8*100</f>
        <v>12.551880008218616</v>
      </c>
      <c r="G8" s="607">
        <v>67996</v>
      </c>
      <c r="H8" s="782">
        <f t="shared" ref="H8:H27" si="2">G8/C8*100</f>
        <v>69.854119580850622</v>
      </c>
      <c r="I8" s="607">
        <v>17126</v>
      </c>
      <c r="J8" s="579">
        <f t="shared" ref="J8:J27" si="3">I8/C8*100</f>
        <v>17.594000410930757</v>
      </c>
      <c r="K8" s="784">
        <v>140.19999999999999</v>
      </c>
      <c r="L8" s="600">
        <v>25.2</v>
      </c>
    </row>
    <row r="9" spans="1:12" s="21" customFormat="1" ht="20.100000000000001" customHeight="1">
      <c r="A9" s="18"/>
      <c r="B9" s="379" t="s">
        <v>369</v>
      </c>
      <c r="C9" s="607">
        <v>95773</v>
      </c>
      <c r="D9" s="782">
        <f t="shared" si="0"/>
        <v>100</v>
      </c>
      <c r="E9" s="607">
        <v>11413</v>
      </c>
      <c r="F9" s="580">
        <f t="shared" si="1"/>
        <v>11.916719743560293</v>
      </c>
      <c r="G9" s="607">
        <v>66662</v>
      </c>
      <c r="H9" s="782">
        <f t="shared" si="2"/>
        <v>69.60416818936443</v>
      </c>
      <c r="I9" s="607">
        <v>17698</v>
      </c>
      <c r="J9" s="579">
        <f t="shared" si="3"/>
        <v>18.47911206707527</v>
      </c>
      <c r="K9" s="784">
        <v>155.1</v>
      </c>
      <c r="L9" s="600">
        <v>26.5</v>
      </c>
    </row>
    <row r="10" spans="1:12" s="21" customFormat="1" ht="20.100000000000001" customHeight="1">
      <c r="A10" s="18"/>
      <c r="B10" s="379" t="s">
        <v>209</v>
      </c>
      <c r="C10" s="607">
        <v>94768</v>
      </c>
      <c r="D10" s="782">
        <f t="shared" si="0"/>
        <v>100</v>
      </c>
      <c r="E10" s="607">
        <v>10837</v>
      </c>
      <c r="F10" s="580">
        <f t="shared" si="1"/>
        <v>11.435294614215769</v>
      </c>
      <c r="G10" s="607">
        <v>65470</v>
      </c>
      <c r="H10" s="782">
        <f t="shared" si="2"/>
        <v>69.084501097416847</v>
      </c>
      <c r="I10" s="607">
        <v>18461</v>
      </c>
      <c r="J10" s="579">
        <f t="shared" si="3"/>
        <v>19.480204288367382</v>
      </c>
      <c r="K10" s="784">
        <v>170.4</v>
      </c>
      <c r="L10" s="600">
        <v>28.2</v>
      </c>
    </row>
    <row r="11" spans="1:12" s="21" customFormat="1" ht="20.100000000000001" customHeight="1">
      <c r="A11" s="18"/>
      <c r="B11" s="381" t="s">
        <v>210</v>
      </c>
      <c r="C11" s="785">
        <v>94144</v>
      </c>
      <c r="D11" s="786">
        <f t="shared" si="0"/>
        <v>100</v>
      </c>
      <c r="E11" s="785">
        <v>10337</v>
      </c>
      <c r="F11" s="787">
        <f t="shared" si="1"/>
        <v>10.979988103331067</v>
      </c>
      <c r="G11" s="785">
        <v>64544</v>
      </c>
      <c r="H11" s="786">
        <f t="shared" si="2"/>
        <v>68.558803535010199</v>
      </c>
      <c r="I11" s="785">
        <v>19263</v>
      </c>
      <c r="J11" s="788">
        <f t="shared" si="3"/>
        <v>20.461208361658738</v>
      </c>
      <c r="K11" s="789">
        <v>186.4</v>
      </c>
      <c r="L11" s="790">
        <v>29.8</v>
      </c>
    </row>
    <row r="12" spans="1:12" s="21" customFormat="1" ht="20.100000000000001" customHeight="1">
      <c r="A12" s="18"/>
      <c r="B12" s="379" t="s">
        <v>211</v>
      </c>
      <c r="C12" s="607">
        <v>93870</v>
      </c>
      <c r="D12" s="782">
        <f t="shared" si="0"/>
        <v>100</v>
      </c>
      <c r="E12" s="607">
        <v>9871</v>
      </c>
      <c r="F12" s="580">
        <f t="shared" si="1"/>
        <v>10.515606690103334</v>
      </c>
      <c r="G12" s="607">
        <v>63893</v>
      </c>
      <c r="H12" s="782">
        <f t="shared" si="2"/>
        <v>68.065409609033765</v>
      </c>
      <c r="I12" s="607">
        <v>20106</v>
      </c>
      <c r="J12" s="579">
        <f t="shared" si="3"/>
        <v>21.418983700862896</v>
      </c>
      <c r="K12" s="784">
        <v>203.7</v>
      </c>
      <c r="L12" s="600">
        <v>31.5</v>
      </c>
    </row>
    <row r="13" spans="1:12" s="21" customFormat="1" ht="20.100000000000001" customHeight="1">
      <c r="A13" s="18"/>
      <c r="B13" s="379" t="s">
        <v>212</v>
      </c>
      <c r="C13" s="607">
        <v>93771</v>
      </c>
      <c r="D13" s="782">
        <f t="shared" si="0"/>
        <v>100.00000000000001</v>
      </c>
      <c r="E13" s="607">
        <v>9450</v>
      </c>
      <c r="F13" s="580">
        <f t="shared" si="1"/>
        <v>10.077742585660813</v>
      </c>
      <c r="G13" s="607">
        <v>63159</v>
      </c>
      <c r="H13" s="782">
        <f t="shared" si="2"/>
        <v>67.354512589180032</v>
      </c>
      <c r="I13" s="607">
        <v>21162</v>
      </c>
      <c r="J13" s="579">
        <f t="shared" si="3"/>
        <v>22.567744825159163</v>
      </c>
      <c r="K13" s="784">
        <v>223.9</v>
      </c>
      <c r="L13" s="600">
        <v>33.5</v>
      </c>
    </row>
    <row r="14" spans="1:12" s="21" customFormat="1" ht="20.100000000000001" customHeight="1">
      <c r="A14" s="18"/>
      <c r="B14" s="379" t="s">
        <v>213</v>
      </c>
      <c r="C14" s="607">
        <v>93933</v>
      </c>
      <c r="D14" s="782">
        <f t="shared" si="0"/>
        <v>100</v>
      </c>
      <c r="E14" s="607">
        <v>9128</v>
      </c>
      <c r="F14" s="580">
        <f t="shared" si="1"/>
        <v>9.7175646471421118</v>
      </c>
      <c r="G14" s="607">
        <v>62539</v>
      </c>
      <c r="H14" s="782">
        <f t="shared" si="2"/>
        <v>66.578305813718288</v>
      </c>
      <c r="I14" s="607">
        <v>22266</v>
      </c>
      <c r="J14" s="579">
        <f t="shared" si="3"/>
        <v>23.704129539139597</v>
      </c>
      <c r="K14" s="784">
        <v>243.9</v>
      </c>
      <c r="L14" s="600">
        <v>35.6</v>
      </c>
    </row>
    <row r="15" spans="1:12" s="21" customFormat="1" ht="20.100000000000001" customHeight="1">
      <c r="A15" s="18"/>
      <c r="B15" s="379" t="s">
        <v>146</v>
      </c>
      <c r="C15" s="607">
        <v>94108</v>
      </c>
      <c r="D15" s="782">
        <f t="shared" si="0"/>
        <v>100</v>
      </c>
      <c r="E15" s="607">
        <v>8880</v>
      </c>
      <c r="F15" s="580">
        <f t="shared" si="1"/>
        <v>9.4359671866366313</v>
      </c>
      <c r="G15" s="607">
        <v>61770</v>
      </c>
      <c r="H15" s="782">
        <f t="shared" si="2"/>
        <v>65.637352828664945</v>
      </c>
      <c r="I15" s="607">
        <v>23458</v>
      </c>
      <c r="J15" s="579">
        <f t="shared" si="3"/>
        <v>24.926679984698431</v>
      </c>
      <c r="K15" s="784">
        <v>264.2</v>
      </c>
      <c r="L15" s="600">
        <v>38</v>
      </c>
    </row>
    <row r="16" spans="1:12" s="21" customFormat="1" ht="20.100000000000001" customHeight="1">
      <c r="A16" s="18"/>
      <c r="B16" s="379" t="s">
        <v>214</v>
      </c>
      <c r="C16" s="607">
        <v>94296</v>
      </c>
      <c r="D16" s="782">
        <f t="shared" si="0"/>
        <v>100</v>
      </c>
      <c r="E16" s="607">
        <v>8611</v>
      </c>
      <c r="F16" s="580">
        <f t="shared" si="1"/>
        <v>9.1318825825061509</v>
      </c>
      <c r="G16" s="607">
        <v>60995</v>
      </c>
      <c r="H16" s="782">
        <f t="shared" si="2"/>
        <v>64.684610163739706</v>
      </c>
      <c r="I16" s="607">
        <v>24690</v>
      </c>
      <c r="J16" s="579">
        <f t="shared" si="3"/>
        <v>26.183507253754136</v>
      </c>
      <c r="K16" s="784">
        <v>286.7</v>
      </c>
      <c r="L16" s="600">
        <v>40.5</v>
      </c>
    </row>
    <row r="17" spans="1:12" s="21" customFormat="1" ht="20.100000000000001" customHeight="1">
      <c r="A17" s="18"/>
      <c r="B17" s="379" t="s">
        <v>215</v>
      </c>
      <c r="C17" s="607">
        <v>94483</v>
      </c>
      <c r="D17" s="782">
        <f t="shared" si="0"/>
        <v>100</v>
      </c>
      <c r="E17" s="607">
        <v>8418</v>
      </c>
      <c r="F17" s="580">
        <f t="shared" si="1"/>
        <v>8.9095392821989137</v>
      </c>
      <c r="G17" s="607">
        <v>60285</v>
      </c>
      <c r="H17" s="782">
        <f t="shared" si="2"/>
        <v>63.805128964998993</v>
      </c>
      <c r="I17" s="607">
        <v>25780</v>
      </c>
      <c r="J17" s="579">
        <f t="shared" si="3"/>
        <v>27.28533175280209</v>
      </c>
      <c r="K17" s="784">
        <v>306.2</v>
      </c>
      <c r="L17" s="600">
        <v>42.8</v>
      </c>
    </row>
    <row r="18" spans="1:12" s="21" customFormat="1" ht="20.100000000000001" customHeight="1">
      <c r="A18" s="18"/>
      <c r="B18" s="379" t="s">
        <v>216</v>
      </c>
      <c r="C18" s="607">
        <v>94684</v>
      </c>
      <c r="D18" s="782">
        <f t="shared" si="0"/>
        <v>100.00000000000001</v>
      </c>
      <c r="E18" s="607">
        <v>8229</v>
      </c>
      <c r="F18" s="580">
        <f t="shared" si="1"/>
        <v>8.6910143213214486</v>
      </c>
      <c r="G18" s="607">
        <v>59494</v>
      </c>
      <c r="H18" s="782">
        <f t="shared" si="2"/>
        <v>62.834269781589292</v>
      </c>
      <c r="I18" s="607">
        <v>26961</v>
      </c>
      <c r="J18" s="579">
        <f t="shared" si="3"/>
        <v>28.474715897089265</v>
      </c>
      <c r="K18" s="784">
        <v>327.60000000000002</v>
      </c>
      <c r="L18" s="600">
        <v>45.3</v>
      </c>
    </row>
    <row r="19" spans="1:12" s="21" customFormat="1" ht="20.100000000000001" customHeight="1">
      <c r="A19" s="18"/>
      <c r="B19" s="379" t="s">
        <v>217</v>
      </c>
      <c r="C19" s="607">
        <v>94901</v>
      </c>
      <c r="D19" s="782">
        <f t="shared" si="0"/>
        <v>100</v>
      </c>
      <c r="E19" s="607">
        <v>8116</v>
      </c>
      <c r="F19" s="580">
        <f t="shared" si="1"/>
        <v>8.5520700519488742</v>
      </c>
      <c r="G19" s="607">
        <v>58813</v>
      </c>
      <c r="H19" s="782">
        <f t="shared" si="2"/>
        <v>61.973003445696037</v>
      </c>
      <c r="I19" s="607">
        <v>27972</v>
      </c>
      <c r="J19" s="579">
        <f t="shared" si="3"/>
        <v>29.474926502355085</v>
      </c>
      <c r="K19" s="784">
        <v>344.7</v>
      </c>
      <c r="L19" s="600">
        <v>47.6</v>
      </c>
    </row>
    <row r="20" spans="1:12" s="21" customFormat="1" ht="20.100000000000001" customHeight="1">
      <c r="A20" s="18"/>
      <c r="B20" s="379" t="s">
        <v>147</v>
      </c>
      <c r="C20" s="607">
        <v>95121</v>
      </c>
      <c r="D20" s="782">
        <f t="shared" si="0"/>
        <v>99.999999999999986</v>
      </c>
      <c r="E20" s="607">
        <v>7999</v>
      </c>
      <c r="F20" s="580">
        <f t="shared" si="1"/>
        <v>8.4092892210973389</v>
      </c>
      <c r="G20" s="607">
        <v>58084</v>
      </c>
      <c r="H20" s="782">
        <f t="shared" si="2"/>
        <v>61.063277299439655</v>
      </c>
      <c r="I20" s="607">
        <v>29038</v>
      </c>
      <c r="J20" s="579">
        <f t="shared" si="3"/>
        <v>30.527433479462999</v>
      </c>
      <c r="K20" s="784">
        <v>363</v>
      </c>
      <c r="L20" s="600">
        <v>50</v>
      </c>
    </row>
    <row r="21" spans="1:12" s="21" customFormat="1" ht="20.100000000000001" customHeight="1">
      <c r="A21" s="18"/>
      <c r="B21" s="379" t="s">
        <v>218</v>
      </c>
      <c r="C21" s="607">
        <v>95334</v>
      </c>
      <c r="D21" s="782">
        <f t="shared" si="0"/>
        <v>100</v>
      </c>
      <c r="E21" s="607">
        <v>7925</v>
      </c>
      <c r="F21" s="580">
        <f t="shared" si="1"/>
        <v>8.3128789309165683</v>
      </c>
      <c r="G21" s="607">
        <v>57267</v>
      </c>
      <c r="H21" s="782">
        <f t="shared" si="2"/>
        <v>60.069859651331114</v>
      </c>
      <c r="I21" s="607">
        <v>30142</v>
      </c>
      <c r="J21" s="579">
        <f t="shared" si="3"/>
        <v>31.617261417752324</v>
      </c>
      <c r="K21" s="784">
        <v>380.3</v>
      </c>
      <c r="L21" s="600">
        <v>52.6</v>
      </c>
    </row>
    <row r="22" spans="1:12" s="21" customFormat="1" ht="20.100000000000001" customHeight="1">
      <c r="A22" s="18"/>
      <c r="B22" s="379" t="s">
        <v>219</v>
      </c>
      <c r="C22" s="607">
        <v>95539</v>
      </c>
      <c r="D22" s="782">
        <f t="shared" si="0"/>
        <v>100</v>
      </c>
      <c r="E22" s="607">
        <v>7885</v>
      </c>
      <c r="F22" s="580">
        <f t="shared" si="1"/>
        <v>8.2531740964422902</v>
      </c>
      <c r="G22" s="607">
        <v>56457</v>
      </c>
      <c r="H22" s="782">
        <f t="shared" si="2"/>
        <v>59.093145207716226</v>
      </c>
      <c r="I22" s="607">
        <v>31197</v>
      </c>
      <c r="J22" s="579">
        <f t="shared" si="3"/>
        <v>32.653680695841494</v>
      </c>
      <c r="K22" s="784">
        <v>395.6</v>
      </c>
      <c r="L22" s="600">
        <v>55.3</v>
      </c>
    </row>
    <row r="23" spans="1:12" s="21" customFormat="1" ht="20.100000000000001" customHeight="1">
      <c r="A23" s="18"/>
      <c r="B23" s="379" t="s">
        <v>220</v>
      </c>
      <c r="C23" s="607">
        <v>95731</v>
      </c>
      <c r="D23" s="782">
        <f t="shared" si="0"/>
        <v>100</v>
      </c>
      <c r="E23" s="607">
        <v>7936</v>
      </c>
      <c r="F23" s="580">
        <f t="shared" si="1"/>
        <v>8.2898956450888441</v>
      </c>
      <c r="G23" s="607">
        <v>55505</v>
      </c>
      <c r="H23" s="782">
        <f t="shared" si="2"/>
        <v>57.980173611473816</v>
      </c>
      <c r="I23" s="607">
        <v>32290</v>
      </c>
      <c r="J23" s="579">
        <f t="shared" si="3"/>
        <v>33.729930743437343</v>
      </c>
      <c r="K23" s="784">
        <v>406.9</v>
      </c>
      <c r="L23" s="600">
        <v>58.2</v>
      </c>
    </row>
    <row r="24" spans="1:12" s="21" customFormat="1" ht="20.100000000000001" customHeight="1">
      <c r="A24" s="18"/>
      <c r="B24" s="379" t="s">
        <v>221</v>
      </c>
      <c r="C24" s="607">
        <v>95892</v>
      </c>
      <c r="D24" s="782">
        <f t="shared" si="0"/>
        <v>100</v>
      </c>
      <c r="E24" s="607">
        <v>7973</v>
      </c>
      <c r="F24" s="580">
        <f t="shared" si="1"/>
        <v>8.3145622158261379</v>
      </c>
      <c r="G24" s="607">
        <v>54381</v>
      </c>
      <c r="H24" s="782">
        <f t="shared" si="2"/>
        <v>56.710674508822422</v>
      </c>
      <c r="I24" s="607">
        <v>33538</v>
      </c>
      <c r="J24" s="579">
        <f t="shared" si="3"/>
        <v>34.974763275351442</v>
      </c>
      <c r="K24" s="784">
        <v>420.6</v>
      </c>
      <c r="L24" s="600">
        <v>61.7</v>
      </c>
    </row>
    <row r="25" spans="1:12" s="21" customFormat="1" ht="20.100000000000001" customHeight="1">
      <c r="A25" s="18"/>
      <c r="B25" s="379" t="s">
        <v>148</v>
      </c>
      <c r="C25" s="607">
        <v>96028</v>
      </c>
      <c r="D25" s="782">
        <f t="shared" si="0"/>
        <v>100</v>
      </c>
      <c r="E25" s="607">
        <v>8016</v>
      </c>
      <c r="F25" s="580">
        <f t="shared" si="1"/>
        <v>8.3475652934560767</v>
      </c>
      <c r="G25" s="607">
        <v>53342</v>
      </c>
      <c r="H25" s="782">
        <f t="shared" si="2"/>
        <v>55.54838172199775</v>
      </c>
      <c r="I25" s="607">
        <v>34670</v>
      </c>
      <c r="J25" s="579">
        <f t="shared" si="3"/>
        <v>36.104052984546172</v>
      </c>
      <c r="K25" s="784">
        <v>432.5</v>
      </c>
      <c r="L25" s="600">
        <v>65</v>
      </c>
    </row>
    <row r="26" spans="1:12" s="21" customFormat="1" ht="20.100000000000001" customHeight="1">
      <c r="A26" s="18"/>
      <c r="B26" s="379" t="s">
        <v>371</v>
      </c>
      <c r="C26" s="607">
        <v>96140</v>
      </c>
      <c r="D26" s="782">
        <f t="shared" si="0"/>
        <v>100</v>
      </c>
      <c r="E26" s="607">
        <v>8076</v>
      </c>
      <c r="F26" s="580">
        <f t="shared" si="1"/>
        <v>8.400249635947576</v>
      </c>
      <c r="G26" s="607">
        <v>52208</v>
      </c>
      <c r="H26" s="782">
        <f t="shared" si="2"/>
        <v>54.304139796130649</v>
      </c>
      <c r="I26" s="607">
        <v>35856</v>
      </c>
      <c r="J26" s="579">
        <f t="shared" si="3"/>
        <v>37.295610567921784</v>
      </c>
      <c r="K26" s="784">
        <v>444</v>
      </c>
      <c r="L26" s="600">
        <v>68.7</v>
      </c>
    </row>
    <row r="27" spans="1:12" s="21" customFormat="1" ht="20.100000000000001" customHeight="1">
      <c r="A27" s="18"/>
      <c r="B27" s="380" t="s">
        <v>372</v>
      </c>
      <c r="C27" s="608">
        <v>96200</v>
      </c>
      <c r="D27" s="791">
        <f t="shared" si="0"/>
        <v>100</v>
      </c>
      <c r="E27" s="608">
        <v>8124</v>
      </c>
      <c r="F27" s="584">
        <f t="shared" si="1"/>
        <v>8.4449064449064437</v>
      </c>
      <c r="G27" s="608">
        <v>51108</v>
      </c>
      <c r="H27" s="791">
        <f t="shared" si="2"/>
        <v>53.126819126819122</v>
      </c>
      <c r="I27" s="608">
        <v>36968</v>
      </c>
      <c r="J27" s="583">
        <f t="shared" si="3"/>
        <v>38.428274428274428</v>
      </c>
      <c r="K27" s="792">
        <v>455</v>
      </c>
      <c r="L27" s="793">
        <v>72.3</v>
      </c>
    </row>
    <row r="28" spans="1:12" s="21" customFormat="1" ht="15" customHeight="1">
      <c r="A28" s="18"/>
      <c r="B28" s="35" t="s">
        <v>784</v>
      </c>
      <c r="C28" s="36"/>
    </row>
    <row r="29" spans="1:12" s="21" customFormat="1" ht="16.5">
      <c r="B29" s="35" t="s">
        <v>700</v>
      </c>
      <c r="C29" s="372"/>
      <c r="D29" s="35"/>
      <c r="E29" s="38"/>
    </row>
    <row r="30" spans="1:12">
      <c r="B30" s="35" t="s">
        <v>701</v>
      </c>
      <c r="C30" s="372"/>
      <c r="D30" s="35"/>
      <c r="E30" s="38"/>
    </row>
    <row r="31" spans="1:12">
      <c r="B31" s="35"/>
      <c r="C31" s="372"/>
      <c r="D31" s="35"/>
      <c r="E31" s="38"/>
    </row>
  </sheetData>
  <mergeCells count="7">
    <mergeCell ref="L4:L6"/>
    <mergeCell ref="I5:J5"/>
    <mergeCell ref="G5:H5"/>
    <mergeCell ref="E5:F5"/>
    <mergeCell ref="B4:B6"/>
    <mergeCell ref="K4:K6"/>
    <mergeCell ref="C4:D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3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H23"/>
  <sheetViews>
    <sheetView showZeros="0" zoomScaleNormal="100" zoomScaleSheetLayoutView="100" workbookViewId="0">
      <selection activeCell="L12" sqref="L12"/>
    </sheetView>
  </sheetViews>
  <sheetFormatPr defaultColWidth="9" defaultRowHeight="13.5"/>
  <cols>
    <col min="1" max="1" width="1.25" style="14" customWidth="1"/>
    <col min="2" max="2" width="3.625" style="14" customWidth="1"/>
    <col min="3" max="3" width="4.625" style="14" customWidth="1"/>
    <col min="4" max="4" width="8.625" style="14" customWidth="1"/>
    <col min="5" max="5" width="15" style="14" customWidth="1"/>
    <col min="6" max="6" width="14.75" style="14" customWidth="1"/>
    <col min="7" max="7" width="16.125" style="14" customWidth="1"/>
    <col min="8" max="8" width="12.875" style="14" customWidth="1"/>
    <col min="9" max="16384" width="9" style="14"/>
  </cols>
  <sheetData>
    <row r="1" spans="1:8" ht="14.1" customHeight="1">
      <c r="A1" s="12"/>
      <c r="B1" s="41" t="s">
        <v>0</v>
      </c>
      <c r="C1" s="40"/>
      <c r="D1" s="40"/>
      <c r="E1" s="40"/>
      <c r="F1" s="40"/>
      <c r="G1" s="40"/>
      <c r="H1" s="40"/>
    </row>
    <row r="2" spans="1:8" ht="20.100000000000001" customHeight="1">
      <c r="A2" s="12"/>
      <c r="B2" s="213" t="s">
        <v>997</v>
      </c>
      <c r="C2" s="214"/>
      <c r="D2" s="213"/>
      <c r="E2" s="213"/>
      <c r="F2" s="213"/>
      <c r="G2" s="213"/>
      <c r="H2" s="214"/>
    </row>
    <row r="3" spans="1:8" s="21" customFormat="1" ht="20.100000000000001" customHeight="1">
      <c r="A3" s="18"/>
      <c r="B3" s="18"/>
      <c r="C3" s="18"/>
      <c r="D3" s="18"/>
      <c r="E3" s="18"/>
      <c r="F3" s="18"/>
      <c r="G3" s="20" t="s">
        <v>835</v>
      </c>
    </row>
    <row r="4" spans="1:8" s="21" customFormat="1" ht="20.100000000000001" customHeight="1">
      <c r="A4" s="18"/>
      <c r="B4" s="1583"/>
      <c r="C4" s="1583"/>
      <c r="D4" s="1480"/>
      <c r="E4" s="1441"/>
      <c r="F4" s="1441"/>
      <c r="G4" s="1441"/>
    </row>
    <row r="5" spans="1:8" s="21" customFormat="1" ht="39.950000000000003" customHeight="1">
      <c r="A5" s="18"/>
      <c r="B5" s="1585"/>
      <c r="C5" s="1585"/>
      <c r="D5" s="1482"/>
      <c r="E5" s="144" t="s">
        <v>269</v>
      </c>
      <c r="F5" s="140" t="s">
        <v>270</v>
      </c>
      <c r="G5" s="236" t="s">
        <v>1041</v>
      </c>
    </row>
    <row r="6" spans="1:8" s="21" customFormat="1" ht="24" customHeight="1">
      <c r="A6" s="18"/>
      <c r="B6" s="1467" t="s">
        <v>25</v>
      </c>
      <c r="C6" s="1467"/>
      <c r="D6" s="1468"/>
      <c r="E6" s="1162">
        <v>7679</v>
      </c>
      <c r="F6" s="1162">
        <v>322</v>
      </c>
      <c r="G6" s="1163">
        <v>57</v>
      </c>
    </row>
    <row r="7" spans="1:8" s="21" customFormat="1" ht="24" customHeight="1">
      <c r="A7" s="18"/>
      <c r="B7" s="1453" t="s">
        <v>24</v>
      </c>
      <c r="C7" s="1456" t="s">
        <v>227</v>
      </c>
      <c r="D7" s="1457"/>
      <c r="E7" s="881">
        <v>4260</v>
      </c>
      <c r="F7" s="881">
        <v>250</v>
      </c>
      <c r="G7" s="882">
        <v>41</v>
      </c>
    </row>
    <row r="8" spans="1:8" s="21" customFormat="1" ht="24" customHeight="1">
      <c r="A8" s="18"/>
      <c r="B8" s="1497"/>
      <c r="C8" s="1530" t="s">
        <v>223</v>
      </c>
      <c r="D8" s="1531"/>
      <c r="E8" s="881">
        <v>3419</v>
      </c>
      <c r="F8" s="881">
        <v>72</v>
      </c>
      <c r="G8" s="882">
        <v>16</v>
      </c>
    </row>
    <row r="9" spans="1:8" s="21" customFormat="1" ht="24" customHeight="1">
      <c r="A9" s="18"/>
      <c r="B9" s="1454" t="s">
        <v>226</v>
      </c>
      <c r="C9" s="1463" t="s">
        <v>7</v>
      </c>
      <c r="D9" s="1459"/>
      <c r="E9" s="884">
        <v>2594</v>
      </c>
      <c r="F9" s="884">
        <v>111</v>
      </c>
      <c r="G9" s="885">
        <v>20</v>
      </c>
    </row>
    <row r="10" spans="1:8" s="21" customFormat="1" ht="24" customHeight="1">
      <c r="A10" s="18"/>
      <c r="B10" s="1454"/>
      <c r="C10" s="1463" t="s">
        <v>271</v>
      </c>
      <c r="D10" s="1459"/>
      <c r="E10" s="881">
        <v>4101</v>
      </c>
      <c r="F10" s="881">
        <v>150</v>
      </c>
      <c r="G10" s="882">
        <v>24</v>
      </c>
    </row>
    <row r="11" spans="1:8" s="21" customFormat="1" ht="24" customHeight="1">
      <c r="A11" s="18"/>
      <c r="B11" s="1455"/>
      <c r="C11" s="1529" t="s">
        <v>10</v>
      </c>
      <c r="D11" s="1465"/>
      <c r="E11" s="890">
        <v>984</v>
      </c>
      <c r="F11" s="890">
        <v>61</v>
      </c>
      <c r="G11" s="891">
        <v>13</v>
      </c>
    </row>
    <row r="12" spans="1:8" s="21" customFormat="1" ht="20.100000000000001" customHeight="1">
      <c r="A12" s="18"/>
      <c r="B12" s="35" t="s">
        <v>856</v>
      </c>
      <c r="C12" s="215"/>
      <c r="D12" s="216"/>
      <c r="E12" s="216"/>
      <c r="F12" s="216"/>
      <c r="G12" s="217"/>
    </row>
    <row r="13" spans="1:8" s="21" customFormat="1" ht="11.25" customHeight="1">
      <c r="A13" s="18"/>
      <c r="B13" s="218" t="s">
        <v>857</v>
      </c>
      <c r="C13" s="219"/>
      <c r="D13" s="219"/>
      <c r="E13" s="220"/>
      <c r="F13" s="220"/>
      <c r="G13" s="220"/>
    </row>
    <row r="14" spans="1:8" s="21" customFormat="1" ht="20.100000000000001" customHeight="1">
      <c r="A14" s="18"/>
      <c r="B14" s="216"/>
      <c r="C14" s="216"/>
      <c r="D14" s="216"/>
      <c r="E14" s="217"/>
      <c r="F14" s="217"/>
      <c r="G14" s="217"/>
    </row>
    <row r="15" spans="1:8" s="21" customFormat="1" ht="20.100000000000001" customHeight="1">
      <c r="A15" s="18"/>
      <c r="B15" s="221"/>
    </row>
    <row r="16" spans="1:8" s="21" customFormat="1" ht="20.100000000000001" customHeight="1">
      <c r="A16" s="18"/>
      <c r="B16" s="221"/>
    </row>
    <row r="17" spans="1:2" s="21" customFormat="1" ht="20.100000000000001" customHeight="1">
      <c r="A17" s="18"/>
      <c r="B17" s="221"/>
    </row>
    <row r="18" spans="1:2" s="21" customFormat="1" ht="20.100000000000001" customHeight="1">
      <c r="A18" s="18"/>
      <c r="B18" s="221"/>
    </row>
    <row r="19" spans="1:2" s="21" customFormat="1" ht="20.100000000000001" customHeight="1">
      <c r="A19" s="18"/>
      <c r="B19" s="221"/>
    </row>
    <row r="20" spans="1:2" s="21" customFormat="1" ht="15" customHeight="1">
      <c r="A20" s="18"/>
    </row>
    <row r="21" spans="1:2" s="21" customFormat="1" ht="15" customHeight="1">
      <c r="A21" s="18"/>
    </row>
    <row r="22" spans="1:2" s="21" customFormat="1" ht="15" customHeight="1">
      <c r="A22" s="18"/>
    </row>
    <row r="23" spans="1:2" s="21" customFormat="1" ht="16.5"/>
  </sheetData>
  <mergeCells count="10">
    <mergeCell ref="E4:G4"/>
    <mergeCell ref="B6:D6"/>
    <mergeCell ref="B7:B8"/>
    <mergeCell ref="C7:D7"/>
    <mergeCell ref="C8:D8"/>
    <mergeCell ref="B9:B11"/>
    <mergeCell ref="C9:D9"/>
    <mergeCell ref="C10:D10"/>
    <mergeCell ref="C11:D11"/>
    <mergeCell ref="B4:D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300" verticalDpi="30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L41"/>
  <sheetViews>
    <sheetView showZeros="0" zoomScaleNormal="100" zoomScaleSheetLayoutView="100" workbookViewId="0">
      <selection activeCell="O28" sqref="O28:P31"/>
    </sheetView>
  </sheetViews>
  <sheetFormatPr defaultColWidth="9" defaultRowHeight="13.5"/>
  <cols>
    <col min="1" max="1" width="1.25" style="42" customWidth="1"/>
    <col min="2" max="4" width="3.625" style="42" customWidth="1"/>
    <col min="5" max="5" width="8.625" style="42" customWidth="1"/>
    <col min="6" max="8" width="10.625" style="42" customWidth="1"/>
    <col min="9" max="9" width="8.625" style="42" customWidth="1"/>
    <col min="10" max="11" width="10.625" style="42" customWidth="1"/>
    <col min="12" max="16384" width="9" style="42"/>
  </cols>
  <sheetData>
    <row r="1" spans="1:12" ht="14.1" customHeight="1">
      <c r="A1" s="40"/>
      <c r="B1" s="41" t="s">
        <v>0</v>
      </c>
      <c r="C1" s="41"/>
      <c r="D1" s="40"/>
      <c r="E1" s="40"/>
      <c r="F1" s="40"/>
      <c r="G1" s="40"/>
      <c r="H1" s="40"/>
      <c r="I1" s="40"/>
      <c r="J1" s="40"/>
      <c r="K1" s="40"/>
    </row>
    <row r="2" spans="1:12" ht="20.100000000000001" customHeight="1">
      <c r="A2" s="40"/>
      <c r="B2" s="15" t="s">
        <v>236</v>
      </c>
      <c r="C2" s="15"/>
      <c r="D2" s="15"/>
      <c r="E2" s="15"/>
      <c r="F2" s="15"/>
      <c r="G2" s="15"/>
      <c r="H2" s="40"/>
      <c r="I2" s="40"/>
      <c r="J2" s="40"/>
      <c r="K2" s="40"/>
    </row>
    <row r="3" spans="1:12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20" t="s">
        <v>173</v>
      </c>
    </row>
    <row r="4" spans="1:12" s="21" customFormat="1" ht="20.100000000000001" customHeight="1">
      <c r="A4" s="18"/>
      <c r="B4" s="1647"/>
      <c r="C4" s="1647"/>
      <c r="D4" s="1647"/>
      <c r="E4" s="1648"/>
      <c r="F4" s="1444" t="s">
        <v>107</v>
      </c>
      <c r="G4" s="1444" t="s">
        <v>108</v>
      </c>
      <c r="H4" s="1432"/>
      <c r="I4" s="1432"/>
      <c r="J4" s="1432"/>
      <c r="K4" s="1444" t="s">
        <v>109</v>
      </c>
      <c r="L4" s="42"/>
    </row>
    <row r="5" spans="1:12" s="21" customFormat="1" ht="20.100000000000001" customHeight="1">
      <c r="A5" s="18"/>
      <c r="B5" s="1649"/>
      <c r="C5" s="1649"/>
      <c r="D5" s="1649"/>
      <c r="E5" s="1650"/>
      <c r="F5" s="1435"/>
      <c r="G5" s="1435"/>
      <c r="H5" s="1433" t="s">
        <v>110</v>
      </c>
      <c r="I5" s="1434"/>
      <c r="J5" s="250" t="s">
        <v>111</v>
      </c>
      <c r="K5" s="1445"/>
      <c r="L5" s="42"/>
    </row>
    <row r="6" spans="1:12" s="21" customFormat="1" ht="20.100000000000001" customHeight="1">
      <c r="A6" s="18"/>
      <c r="B6" s="1733"/>
      <c r="C6" s="1733"/>
      <c r="D6" s="1733"/>
      <c r="E6" s="1734"/>
      <c r="F6" s="1573"/>
      <c r="G6" s="1573"/>
      <c r="H6" s="211"/>
      <c r="I6" s="212" t="s">
        <v>112</v>
      </c>
      <c r="J6" s="253"/>
      <c r="K6" s="1573"/>
      <c r="L6" s="42"/>
    </row>
    <row r="7" spans="1:12" s="21" customFormat="1" ht="20.100000000000001" customHeight="1">
      <c r="A7" s="18"/>
      <c r="B7" s="1495" t="s">
        <v>196</v>
      </c>
      <c r="C7" s="1735" t="s">
        <v>178</v>
      </c>
      <c r="D7" s="1737" t="s">
        <v>27</v>
      </c>
      <c r="E7" s="1738"/>
      <c r="F7" s="1031">
        <v>10907.9</v>
      </c>
      <c r="G7" s="1031">
        <v>7077.7</v>
      </c>
      <c r="H7" s="1031">
        <v>6796.2</v>
      </c>
      <c r="I7" s="756">
        <v>62.3</v>
      </c>
      <c r="J7" s="759">
        <v>281.5</v>
      </c>
      <c r="K7" s="664">
        <v>3830.2</v>
      </c>
      <c r="L7" s="42"/>
    </row>
    <row r="8" spans="1:12" s="21" customFormat="1" ht="20.100000000000001" customHeight="1">
      <c r="A8" s="18"/>
      <c r="B8" s="1454"/>
      <c r="C8" s="1736"/>
      <c r="D8" s="1739" t="s">
        <v>329</v>
      </c>
      <c r="E8" s="1740"/>
      <c r="F8" s="1027">
        <v>83</v>
      </c>
      <c r="G8" s="1027">
        <v>47.7</v>
      </c>
      <c r="H8" s="1027">
        <v>45.5</v>
      </c>
      <c r="I8" s="732">
        <v>54.9</v>
      </c>
      <c r="J8" s="754">
        <v>2.2000000000000002</v>
      </c>
      <c r="K8" s="1025">
        <v>35.299999999999997</v>
      </c>
      <c r="L8" s="42"/>
    </row>
    <row r="9" spans="1:12" s="21" customFormat="1" ht="20.100000000000001" customHeight="1">
      <c r="A9" s="18"/>
      <c r="B9" s="1454"/>
      <c r="C9" s="1736"/>
      <c r="D9" s="1739" t="s">
        <v>882</v>
      </c>
      <c r="E9" s="1740"/>
      <c r="F9" s="1029">
        <v>17.2</v>
      </c>
      <c r="G9" s="1029">
        <v>3</v>
      </c>
      <c r="H9" s="1029">
        <v>3</v>
      </c>
      <c r="I9" s="867">
        <v>17.441860465116278</v>
      </c>
      <c r="J9" s="932" t="s">
        <v>931</v>
      </c>
      <c r="K9" s="1026">
        <v>14.2</v>
      </c>
      <c r="L9" s="42"/>
    </row>
    <row r="10" spans="1:12" s="21" customFormat="1" ht="20.100000000000001" customHeight="1">
      <c r="A10" s="18"/>
      <c r="B10" s="1454"/>
      <c r="C10" s="1736"/>
      <c r="D10" s="255"/>
      <c r="E10" s="153" t="s">
        <v>227</v>
      </c>
      <c r="F10" s="1028">
        <v>7.1</v>
      </c>
      <c r="G10" s="1028">
        <v>1.7</v>
      </c>
      <c r="H10" s="1028">
        <v>1.7</v>
      </c>
      <c r="I10" s="730">
        <v>23.63</v>
      </c>
      <c r="J10" s="753" t="s">
        <v>931</v>
      </c>
      <c r="K10" s="666">
        <v>5.4</v>
      </c>
      <c r="L10" s="42"/>
    </row>
    <row r="11" spans="1:12" s="21" customFormat="1" ht="20.100000000000001" customHeight="1">
      <c r="A11" s="18"/>
      <c r="B11" s="1454"/>
      <c r="C11" s="1736"/>
      <c r="D11" s="208"/>
      <c r="E11" s="209" t="s">
        <v>545</v>
      </c>
      <c r="F11" s="1029">
        <v>10.199999999999999</v>
      </c>
      <c r="G11" s="1029">
        <v>1.3</v>
      </c>
      <c r="H11" s="1029">
        <v>1.3</v>
      </c>
      <c r="I11" s="867">
        <v>13.17</v>
      </c>
      <c r="J11" s="932" t="s">
        <v>931</v>
      </c>
      <c r="K11" s="1026">
        <v>8.8000000000000007</v>
      </c>
      <c r="L11" s="42"/>
    </row>
    <row r="12" spans="1:12" s="21" customFormat="1" ht="20.100000000000001" customHeight="1">
      <c r="A12" s="18"/>
      <c r="B12" s="1454"/>
      <c r="C12" s="1736" t="s">
        <v>176</v>
      </c>
      <c r="D12" s="1739" t="s">
        <v>27</v>
      </c>
      <c r="E12" s="1740"/>
      <c r="F12" s="1027">
        <v>11027.8</v>
      </c>
      <c r="G12" s="1027">
        <v>7109.2</v>
      </c>
      <c r="H12" s="1027">
        <v>6839.2</v>
      </c>
      <c r="I12" s="732">
        <v>62</v>
      </c>
      <c r="J12" s="754">
        <v>270</v>
      </c>
      <c r="K12" s="1025">
        <v>3918.6</v>
      </c>
      <c r="L12" s="42"/>
    </row>
    <row r="13" spans="1:12" s="21" customFormat="1" ht="20.100000000000001" customHeight="1">
      <c r="A13" s="18"/>
      <c r="B13" s="1454"/>
      <c r="C13" s="1736"/>
      <c r="D13" s="1739" t="s">
        <v>329</v>
      </c>
      <c r="E13" s="1740"/>
      <c r="F13" s="1027">
        <v>83.2</v>
      </c>
      <c r="G13" s="1027">
        <v>48.1</v>
      </c>
      <c r="H13" s="1027">
        <v>45.6</v>
      </c>
      <c r="I13" s="732">
        <v>54.8</v>
      </c>
      <c r="J13" s="754">
        <v>2.5</v>
      </c>
      <c r="K13" s="1025">
        <v>35.1</v>
      </c>
      <c r="L13" s="42"/>
    </row>
    <row r="14" spans="1:12" s="21" customFormat="1" ht="20.100000000000001" customHeight="1">
      <c r="A14" s="18"/>
      <c r="B14" s="1454"/>
      <c r="C14" s="1736"/>
      <c r="D14" s="1739" t="s">
        <v>882</v>
      </c>
      <c r="E14" s="1740"/>
      <c r="F14" s="1029">
        <v>17.600000000000001</v>
      </c>
      <c r="G14" s="1029">
        <v>3.4</v>
      </c>
      <c r="H14" s="1029">
        <v>3.4</v>
      </c>
      <c r="I14" s="867">
        <v>19.059999999999999</v>
      </c>
      <c r="J14" s="932">
        <v>0.1</v>
      </c>
      <c r="K14" s="1026">
        <v>14.2</v>
      </c>
      <c r="L14" s="42"/>
    </row>
    <row r="15" spans="1:12" s="21" customFormat="1" ht="20.100000000000001" customHeight="1">
      <c r="A15" s="18"/>
      <c r="B15" s="1454"/>
      <c r="C15" s="1736"/>
      <c r="D15" s="255"/>
      <c r="E15" s="153" t="s">
        <v>227</v>
      </c>
      <c r="F15" s="1028">
        <v>7.3</v>
      </c>
      <c r="G15" s="1028">
        <v>1.9</v>
      </c>
      <c r="H15" s="1028">
        <v>1.9</v>
      </c>
      <c r="I15" s="730">
        <v>26.49</v>
      </c>
      <c r="J15" s="753">
        <v>0.1</v>
      </c>
      <c r="K15" s="666">
        <v>5.3</v>
      </c>
      <c r="L15" s="42"/>
    </row>
    <row r="16" spans="1:12" s="21" customFormat="1" ht="20.100000000000001" customHeight="1">
      <c r="A16" s="18"/>
      <c r="B16" s="1455"/>
      <c r="C16" s="1741"/>
      <c r="D16" s="210"/>
      <c r="E16" s="86" t="s">
        <v>545</v>
      </c>
      <c r="F16" s="1027">
        <v>10.4</v>
      </c>
      <c r="G16" s="1027">
        <v>1.4</v>
      </c>
      <c r="H16" s="1027">
        <v>1.4</v>
      </c>
      <c r="I16" s="732">
        <v>13.83</v>
      </c>
      <c r="J16" s="754" t="s">
        <v>931</v>
      </c>
      <c r="K16" s="1025">
        <v>8.9</v>
      </c>
      <c r="L16" s="42"/>
    </row>
    <row r="17" spans="1:12" s="21" customFormat="1" ht="20.100000000000001" customHeight="1">
      <c r="A17" s="18"/>
      <c r="B17" s="1454" t="s">
        <v>324</v>
      </c>
      <c r="C17" s="1742" t="s">
        <v>177</v>
      </c>
      <c r="D17" s="1739" t="s">
        <v>27</v>
      </c>
      <c r="E17" s="1740"/>
      <c r="F17" s="1031">
        <v>11181</v>
      </c>
      <c r="G17" s="1031">
        <v>7227.1</v>
      </c>
      <c r="H17" s="1031">
        <v>6923.8</v>
      </c>
      <c r="I17" s="756">
        <v>61.9</v>
      </c>
      <c r="J17" s="759">
        <v>303.3</v>
      </c>
      <c r="K17" s="664">
        <v>3954</v>
      </c>
      <c r="L17" s="42"/>
    </row>
    <row r="18" spans="1:12" s="21" customFormat="1" ht="20.100000000000001" customHeight="1">
      <c r="A18" s="18"/>
      <c r="B18" s="1454"/>
      <c r="C18" s="1742"/>
      <c r="D18" s="1739" t="s">
        <v>329</v>
      </c>
      <c r="E18" s="1740"/>
      <c r="F18" s="1027">
        <v>83</v>
      </c>
      <c r="G18" s="1027">
        <v>47.5</v>
      </c>
      <c r="H18" s="1027">
        <v>45.1</v>
      </c>
      <c r="I18" s="732">
        <v>54.3</v>
      </c>
      <c r="J18" s="754">
        <v>2.4</v>
      </c>
      <c r="K18" s="1025">
        <v>35.5</v>
      </c>
      <c r="L18" s="42"/>
    </row>
    <row r="19" spans="1:12" s="21" customFormat="1" ht="20.100000000000001" customHeight="1">
      <c r="A19" s="18"/>
      <c r="B19" s="1454"/>
      <c r="C19" s="1742"/>
      <c r="D19" s="1739" t="s">
        <v>882</v>
      </c>
      <c r="E19" s="1740"/>
      <c r="F19" s="1029">
        <v>18</v>
      </c>
      <c r="G19" s="1029">
        <v>3.5</v>
      </c>
      <c r="H19" s="1029">
        <v>3.5</v>
      </c>
      <c r="I19" s="867">
        <v>19.649999999999999</v>
      </c>
      <c r="J19" s="932" t="s">
        <v>931</v>
      </c>
      <c r="K19" s="1026">
        <v>14.5</v>
      </c>
      <c r="L19" s="42"/>
    </row>
    <row r="20" spans="1:12" s="21" customFormat="1" ht="20.100000000000001" customHeight="1">
      <c r="A20" s="18"/>
      <c r="B20" s="1454"/>
      <c r="C20" s="1742"/>
      <c r="D20" s="255"/>
      <c r="E20" s="153" t="s">
        <v>227</v>
      </c>
      <c r="F20" s="1028">
        <v>7.5</v>
      </c>
      <c r="G20" s="1028">
        <v>1.9</v>
      </c>
      <c r="H20" s="1028">
        <v>1.9</v>
      </c>
      <c r="I20" s="730">
        <v>26.04</v>
      </c>
      <c r="J20" s="753" t="s">
        <v>931</v>
      </c>
      <c r="K20" s="666">
        <v>5.5</v>
      </c>
      <c r="L20" s="42"/>
    </row>
    <row r="21" spans="1:12" s="21" customFormat="1" ht="20.100000000000001" customHeight="1">
      <c r="A21" s="18"/>
      <c r="B21" s="1454"/>
      <c r="C21" s="1491"/>
      <c r="D21" s="208"/>
      <c r="E21" s="209" t="s">
        <v>545</v>
      </c>
      <c r="F21" s="1029">
        <v>10.5</v>
      </c>
      <c r="G21" s="1029">
        <v>1.6</v>
      </c>
      <c r="H21" s="1029">
        <v>1.6</v>
      </c>
      <c r="I21" s="867">
        <v>15.13</v>
      </c>
      <c r="J21" s="932" t="s">
        <v>931</v>
      </c>
      <c r="K21" s="1026">
        <v>9</v>
      </c>
      <c r="L21" s="42"/>
    </row>
    <row r="22" spans="1:12" s="21" customFormat="1" ht="20.100000000000001" customHeight="1">
      <c r="A22" s="18"/>
      <c r="B22" s="1454"/>
      <c r="C22" s="1743" t="s">
        <v>179</v>
      </c>
      <c r="D22" s="1739" t="s">
        <v>27</v>
      </c>
      <c r="E22" s="1740"/>
      <c r="F22" s="1027">
        <v>11313.2</v>
      </c>
      <c r="G22" s="1027">
        <v>7270.2</v>
      </c>
      <c r="H22" s="1027">
        <v>7041.2</v>
      </c>
      <c r="I22" s="732">
        <v>62.2</v>
      </c>
      <c r="J22" s="754">
        <v>229</v>
      </c>
      <c r="K22" s="1025">
        <v>4043</v>
      </c>
      <c r="L22" s="42"/>
    </row>
    <row r="23" spans="1:12" s="21" customFormat="1" ht="20.100000000000001" customHeight="1">
      <c r="A23" s="18"/>
      <c r="B23" s="1454"/>
      <c r="C23" s="1742"/>
      <c r="D23" s="1739" t="s">
        <v>329</v>
      </c>
      <c r="E23" s="1740"/>
      <c r="F23" s="1027">
        <v>82.9</v>
      </c>
      <c r="G23" s="1027">
        <v>46.6</v>
      </c>
      <c r="H23" s="1027">
        <v>44.1</v>
      </c>
      <c r="I23" s="732">
        <v>53.2</v>
      </c>
      <c r="J23" s="754">
        <v>2.5</v>
      </c>
      <c r="K23" s="1025">
        <v>36.299999999999997</v>
      </c>
      <c r="L23" s="42"/>
    </row>
    <row r="24" spans="1:12" s="21" customFormat="1" ht="20.100000000000001" customHeight="1">
      <c r="A24" s="18"/>
      <c r="B24" s="1454"/>
      <c r="C24" s="1742"/>
      <c r="D24" s="1739" t="s">
        <v>882</v>
      </c>
      <c r="E24" s="1740"/>
      <c r="F24" s="1029">
        <v>18.399999999999999</v>
      </c>
      <c r="G24" s="1029">
        <v>3.6</v>
      </c>
      <c r="H24" s="1029">
        <v>3.5</v>
      </c>
      <c r="I24" s="867">
        <v>19.11</v>
      </c>
      <c r="J24" s="932">
        <v>0.2</v>
      </c>
      <c r="K24" s="1026">
        <v>14.8</v>
      </c>
      <c r="L24" s="42"/>
    </row>
    <row r="25" spans="1:12" s="21" customFormat="1" ht="20.100000000000001" customHeight="1">
      <c r="A25" s="18"/>
      <c r="B25" s="1454"/>
      <c r="C25" s="1742"/>
      <c r="D25" s="255"/>
      <c r="E25" s="153" t="s">
        <v>227</v>
      </c>
      <c r="F25" s="1028">
        <v>7.7</v>
      </c>
      <c r="G25" s="1028">
        <v>2.1</v>
      </c>
      <c r="H25" s="1028">
        <v>2</v>
      </c>
      <c r="I25" s="730">
        <v>25.52</v>
      </c>
      <c r="J25" s="753">
        <v>0.2</v>
      </c>
      <c r="K25" s="666">
        <v>5.6</v>
      </c>
      <c r="L25" s="42"/>
    </row>
    <row r="26" spans="1:12" s="21" customFormat="1" ht="20.100000000000001" customHeight="1">
      <c r="A26" s="18"/>
      <c r="B26" s="1455"/>
      <c r="C26" s="1744"/>
      <c r="D26" s="210"/>
      <c r="E26" s="86" t="s">
        <v>545</v>
      </c>
      <c r="F26" s="1027">
        <v>10.8</v>
      </c>
      <c r="G26" s="1027">
        <v>1.6</v>
      </c>
      <c r="H26" s="1027">
        <v>1.6</v>
      </c>
      <c r="I26" s="732">
        <v>14.54</v>
      </c>
      <c r="J26" s="754" t="s">
        <v>931</v>
      </c>
      <c r="K26" s="1025">
        <v>9.1999999999999993</v>
      </c>
      <c r="L26" s="42"/>
    </row>
    <row r="27" spans="1:12" s="21" customFormat="1" ht="20.100000000000001" customHeight="1">
      <c r="A27" s="18"/>
      <c r="B27" s="1454" t="s">
        <v>376</v>
      </c>
      <c r="C27" s="1742" t="s">
        <v>177</v>
      </c>
      <c r="D27" s="1739" t="s">
        <v>27</v>
      </c>
      <c r="E27" s="1740"/>
      <c r="F27" s="1031">
        <v>11410.2</v>
      </c>
      <c r="G27" s="1031">
        <v>7137.7</v>
      </c>
      <c r="H27" s="1031">
        <v>6851.8</v>
      </c>
      <c r="I27" s="756">
        <v>60.1</v>
      </c>
      <c r="J27" s="759">
        <v>285.8</v>
      </c>
      <c r="K27" s="664">
        <v>4272.5</v>
      </c>
      <c r="L27" s="42"/>
    </row>
    <row r="28" spans="1:12" s="21" customFormat="1" ht="20.100000000000001" customHeight="1">
      <c r="A28" s="18"/>
      <c r="B28" s="1454"/>
      <c r="C28" s="1742"/>
      <c r="D28" s="1739" t="s">
        <v>329</v>
      </c>
      <c r="E28" s="1740"/>
      <c r="F28" s="1027">
        <v>82.8</v>
      </c>
      <c r="G28" s="1027">
        <v>44.1</v>
      </c>
      <c r="H28" s="1027">
        <v>42.2</v>
      </c>
      <c r="I28" s="732">
        <v>50.9</v>
      </c>
      <c r="J28" s="754">
        <v>2</v>
      </c>
      <c r="K28" s="1025">
        <v>38.700000000000003</v>
      </c>
      <c r="L28" s="42"/>
    </row>
    <row r="29" spans="1:12" s="21" customFormat="1" ht="20.100000000000001" customHeight="1">
      <c r="A29" s="18"/>
      <c r="B29" s="1454"/>
      <c r="C29" s="1742"/>
      <c r="D29" s="1739" t="s">
        <v>882</v>
      </c>
      <c r="E29" s="1740"/>
      <c r="F29" s="1029">
        <v>18.70967741935484</v>
      </c>
      <c r="G29" s="1029">
        <v>3</v>
      </c>
      <c r="H29" s="1029">
        <v>2.9</v>
      </c>
      <c r="I29" s="867">
        <v>15.51</v>
      </c>
      <c r="J29" s="932">
        <v>0.2</v>
      </c>
      <c r="K29" s="1026">
        <v>15.7</v>
      </c>
      <c r="L29" s="42"/>
    </row>
    <row r="30" spans="1:12" s="21" customFormat="1" ht="20.100000000000001" customHeight="1">
      <c r="A30" s="18"/>
      <c r="B30" s="1454"/>
      <c r="C30" s="1742"/>
      <c r="D30" s="207"/>
      <c r="E30" s="153" t="s">
        <v>227</v>
      </c>
      <c r="F30" s="1028">
        <v>7.8</v>
      </c>
      <c r="G30" s="1028">
        <v>1.7</v>
      </c>
      <c r="H30" s="1028">
        <v>1.7</v>
      </c>
      <c r="I30" s="730">
        <v>22.28</v>
      </c>
      <c r="J30" s="753" t="s">
        <v>931</v>
      </c>
      <c r="K30" s="666">
        <v>6</v>
      </c>
      <c r="L30" s="42"/>
    </row>
    <row r="31" spans="1:12" s="21" customFormat="1" ht="20.100000000000001" customHeight="1">
      <c r="A31" s="18"/>
      <c r="B31" s="1454"/>
      <c r="C31" s="1491"/>
      <c r="D31" s="208"/>
      <c r="E31" s="209" t="s">
        <v>545</v>
      </c>
      <c r="F31" s="1029">
        <v>10.9</v>
      </c>
      <c r="G31" s="1029">
        <v>1.3</v>
      </c>
      <c r="H31" s="1029">
        <v>1.2</v>
      </c>
      <c r="I31" s="867">
        <v>10.68</v>
      </c>
      <c r="J31" s="932">
        <v>0.1</v>
      </c>
      <c r="K31" s="1026">
        <v>9.6</v>
      </c>
      <c r="L31" s="42"/>
    </row>
    <row r="32" spans="1:12" s="21" customFormat="1" ht="20.100000000000001" customHeight="1">
      <c r="A32" s="18"/>
      <c r="B32" s="1454"/>
      <c r="C32" s="1743" t="s">
        <v>179</v>
      </c>
      <c r="D32" s="1739" t="s">
        <v>27</v>
      </c>
      <c r="E32" s="1740"/>
      <c r="F32" s="1027">
        <v>11514.3</v>
      </c>
      <c r="G32" s="1027">
        <v>7195.2</v>
      </c>
      <c r="H32" s="1027">
        <v>6919.5</v>
      </c>
      <c r="I32" s="732">
        <v>60.1</v>
      </c>
      <c r="J32" s="754">
        <v>275.7</v>
      </c>
      <c r="K32" s="1025">
        <v>4319.1000000000004</v>
      </c>
      <c r="L32" s="42"/>
    </row>
    <row r="33" spans="1:12" s="21" customFormat="1" ht="20.100000000000001" customHeight="1">
      <c r="A33" s="18"/>
      <c r="B33" s="1454"/>
      <c r="C33" s="1742"/>
      <c r="D33" s="1739" t="s">
        <v>329</v>
      </c>
      <c r="E33" s="1740"/>
      <c r="F33" s="1027">
        <v>82.7</v>
      </c>
      <c r="G33" s="1027">
        <v>45.1</v>
      </c>
      <c r="H33" s="1027">
        <v>42.8</v>
      </c>
      <c r="I33" s="732">
        <v>51.7</v>
      </c>
      <c r="J33" s="754">
        <v>2.2999999999999998</v>
      </c>
      <c r="K33" s="1025">
        <v>37.6</v>
      </c>
      <c r="L33" s="42"/>
    </row>
    <row r="34" spans="1:12" s="21" customFormat="1" ht="20.100000000000001" customHeight="1">
      <c r="A34" s="18"/>
      <c r="B34" s="1454"/>
      <c r="C34" s="1742"/>
      <c r="D34" s="1739" t="s">
        <v>882</v>
      </c>
      <c r="E34" s="1740"/>
      <c r="F34" s="1029">
        <v>19.3</v>
      </c>
      <c r="G34" s="1029">
        <v>3.8</v>
      </c>
      <c r="H34" s="1029">
        <v>3.8</v>
      </c>
      <c r="I34" s="867">
        <v>19.54</v>
      </c>
      <c r="J34" s="932" t="s">
        <v>931</v>
      </c>
      <c r="K34" s="1026">
        <v>15.5</v>
      </c>
      <c r="L34" s="42"/>
    </row>
    <row r="35" spans="1:12" s="21" customFormat="1" ht="20.100000000000001" customHeight="1">
      <c r="A35" s="18"/>
      <c r="B35" s="1454"/>
      <c r="C35" s="1742"/>
      <c r="D35" s="207"/>
      <c r="E35" s="153" t="s">
        <v>227</v>
      </c>
      <c r="F35" s="1028">
        <v>8.1481481481481488</v>
      </c>
      <c r="G35" s="1028">
        <v>2.2000000000000002</v>
      </c>
      <c r="H35" s="1028">
        <v>2.2000000000000002</v>
      </c>
      <c r="I35" s="730">
        <v>26.98</v>
      </c>
      <c r="J35" s="753" t="s">
        <v>931</v>
      </c>
      <c r="K35" s="666">
        <v>5.9</v>
      </c>
      <c r="L35" s="42"/>
    </row>
    <row r="36" spans="1:12" s="21" customFormat="1" ht="20.100000000000001" customHeight="1">
      <c r="A36" s="18"/>
      <c r="B36" s="1455"/>
      <c r="C36" s="1744"/>
      <c r="D36" s="210"/>
      <c r="E36" s="86" t="s">
        <v>545</v>
      </c>
      <c r="F36" s="1030">
        <v>11.2</v>
      </c>
      <c r="G36" s="1030">
        <v>1.6</v>
      </c>
      <c r="H36" s="1030">
        <v>1.6</v>
      </c>
      <c r="I36" s="747">
        <v>14.19</v>
      </c>
      <c r="J36" s="755" t="s">
        <v>931</v>
      </c>
      <c r="K36" s="668">
        <v>9.6</v>
      </c>
      <c r="L36" s="42"/>
    </row>
    <row r="37" spans="1:12" s="21" customFormat="1" ht="15" customHeight="1">
      <c r="A37" s="18"/>
      <c r="B37" s="35" t="s">
        <v>546</v>
      </c>
      <c r="C37" s="35"/>
      <c r="D37" s="35"/>
      <c r="E37" s="35"/>
      <c r="F37" s="36"/>
      <c r="G37" s="36"/>
      <c r="H37" s="36"/>
      <c r="I37" s="36"/>
      <c r="J37" s="36"/>
      <c r="K37" s="36"/>
      <c r="L37" s="42"/>
    </row>
    <row r="38" spans="1:12" s="21" customFormat="1" ht="15" customHeight="1">
      <c r="A38" s="18"/>
      <c r="B38" s="35" t="s">
        <v>883</v>
      </c>
      <c r="C38" s="35"/>
      <c r="D38" s="35"/>
      <c r="E38" s="35"/>
      <c r="F38" s="38"/>
      <c r="G38" s="38"/>
      <c r="H38" s="38"/>
      <c r="I38" s="38"/>
      <c r="J38" s="38"/>
      <c r="K38" s="38"/>
    </row>
    <row r="39" spans="1:12" s="21" customFormat="1" ht="15" customHeight="1">
      <c r="B39" s="35" t="s">
        <v>745</v>
      </c>
      <c r="C39" s="35"/>
    </row>
    <row r="40" spans="1:12" ht="15" customHeight="1">
      <c r="B40" s="35" t="s">
        <v>292</v>
      </c>
    </row>
    <row r="41" spans="1:12" ht="15" customHeight="1">
      <c r="B41" s="67" t="s">
        <v>744</v>
      </c>
    </row>
  </sheetData>
  <mergeCells count="33">
    <mergeCell ref="B27:B36"/>
    <mergeCell ref="C27:C31"/>
    <mergeCell ref="D27:E27"/>
    <mergeCell ref="D28:E28"/>
    <mergeCell ref="D29:E29"/>
    <mergeCell ref="C32:C36"/>
    <mergeCell ref="D32:E32"/>
    <mergeCell ref="D33:E33"/>
    <mergeCell ref="D34:E34"/>
    <mergeCell ref="B17:B26"/>
    <mergeCell ref="C17:C21"/>
    <mergeCell ref="D17:E17"/>
    <mergeCell ref="D18:E18"/>
    <mergeCell ref="D19:E19"/>
    <mergeCell ref="C22:C26"/>
    <mergeCell ref="D22:E22"/>
    <mergeCell ref="D23:E23"/>
    <mergeCell ref="D24:E24"/>
    <mergeCell ref="B7:B16"/>
    <mergeCell ref="C7:C11"/>
    <mergeCell ref="D7:E7"/>
    <mergeCell ref="D8:E8"/>
    <mergeCell ref="D9:E9"/>
    <mergeCell ref="C12:C16"/>
    <mergeCell ref="D12:E12"/>
    <mergeCell ref="D13:E13"/>
    <mergeCell ref="D14:E14"/>
    <mergeCell ref="K4:K6"/>
    <mergeCell ref="H5:I5"/>
    <mergeCell ref="B4:E6"/>
    <mergeCell ref="F4:F6"/>
    <mergeCell ref="G4:G6"/>
    <mergeCell ref="H4:J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63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FF66"/>
    <pageSetUpPr fitToPage="1"/>
  </sheetPr>
  <dimension ref="A1:R15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25" style="42" customWidth="1"/>
    <col min="2" max="2" width="3.625" style="42" customWidth="1"/>
    <col min="3" max="4" width="11.625" style="42" customWidth="1"/>
    <col min="5" max="5" width="9.625" style="42" customWidth="1"/>
    <col min="6" max="6" width="8.625" style="42" customWidth="1"/>
    <col min="7" max="7" width="9.625" style="42" customWidth="1"/>
    <col min="8" max="8" width="8.625" style="42" customWidth="1"/>
    <col min="9" max="9" width="9.625" style="42" customWidth="1"/>
    <col min="10" max="10" width="8.625" style="42" customWidth="1"/>
    <col min="11" max="11" width="9.625" style="42" customWidth="1"/>
    <col min="12" max="12" width="8.625" style="42" customWidth="1"/>
    <col min="13" max="13" width="9.625" style="42" customWidth="1"/>
    <col min="14" max="14" width="8.625" style="42" customWidth="1"/>
    <col min="15" max="15" width="9.625" style="42" customWidth="1"/>
    <col min="16" max="16" width="8.625" style="42" customWidth="1"/>
    <col min="17" max="17" width="9.625" style="42" customWidth="1"/>
    <col min="18" max="18" width="8.625" style="42" customWidth="1"/>
    <col min="19" max="16384" width="9" style="42"/>
  </cols>
  <sheetData>
    <row r="1" spans="1:18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20.100000000000001" customHeight="1">
      <c r="A2" s="40"/>
      <c r="B2" s="15" t="s">
        <v>729</v>
      </c>
      <c r="C2" s="15"/>
      <c r="D2" s="15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8" s="21" customFormat="1" ht="20.100000000000001" customHeight="1">
      <c r="A3" s="18"/>
      <c r="B3" s="18"/>
      <c r="C3" s="18"/>
      <c r="D3" s="18"/>
      <c r="E3" s="18"/>
      <c r="N3" s="20" t="s">
        <v>436</v>
      </c>
    </row>
    <row r="4" spans="1:18" s="21" customFormat="1" ht="20.100000000000001" customHeight="1">
      <c r="A4" s="18"/>
      <c r="B4" s="1583"/>
      <c r="C4" s="1480"/>
      <c r="D4" s="1483" t="s">
        <v>623</v>
      </c>
      <c r="E4" s="1429" t="s">
        <v>624</v>
      </c>
      <c r="F4" s="1441"/>
      <c r="G4" s="1441"/>
      <c r="H4" s="1441"/>
      <c r="I4" s="1441"/>
      <c r="J4" s="1441"/>
      <c r="K4" s="1441"/>
      <c r="L4" s="1441"/>
      <c r="M4" s="1441"/>
      <c r="N4" s="1441"/>
    </row>
    <row r="5" spans="1:18" s="21" customFormat="1" ht="20.100000000000001" customHeight="1">
      <c r="A5" s="18"/>
      <c r="B5" s="1584"/>
      <c r="C5" s="1481"/>
      <c r="D5" s="1484"/>
      <c r="E5" s="1442"/>
      <c r="F5" s="1442"/>
      <c r="G5" s="1433" t="s">
        <v>95</v>
      </c>
      <c r="H5" s="1434"/>
      <c r="I5" s="1437" t="s">
        <v>547</v>
      </c>
      <c r="J5" s="1434"/>
      <c r="K5" s="1437" t="s">
        <v>9</v>
      </c>
      <c r="L5" s="1434"/>
      <c r="M5" s="1437" t="s">
        <v>548</v>
      </c>
      <c r="N5" s="1441"/>
    </row>
    <row r="6" spans="1:18" s="21" customFormat="1" ht="20.100000000000001" customHeight="1">
      <c r="A6" s="18"/>
      <c r="B6" s="1585"/>
      <c r="C6" s="1482"/>
      <c r="D6" s="1485"/>
      <c r="E6" s="53"/>
      <c r="F6" s="25" t="s">
        <v>549</v>
      </c>
      <c r="G6" s="44"/>
      <c r="H6" s="25" t="s">
        <v>550</v>
      </c>
      <c r="I6" s="46"/>
      <c r="J6" s="25" t="s">
        <v>551</v>
      </c>
      <c r="K6" s="46"/>
      <c r="L6" s="25" t="s">
        <v>3</v>
      </c>
      <c r="M6" s="46"/>
      <c r="N6" s="25" t="s">
        <v>551</v>
      </c>
    </row>
    <row r="7" spans="1:18" s="21" customFormat="1" ht="20.100000000000001" customHeight="1">
      <c r="A7" s="18"/>
      <c r="B7" s="1451" t="s">
        <v>196</v>
      </c>
      <c r="C7" s="1452"/>
      <c r="D7" s="832">
        <v>13356</v>
      </c>
      <c r="E7" s="833">
        <v>1101</v>
      </c>
      <c r="F7" s="834">
        <v>8.2434860736747524</v>
      </c>
      <c r="G7" s="835">
        <v>645</v>
      </c>
      <c r="H7" s="836">
        <v>58.583106267029969</v>
      </c>
      <c r="I7" s="833">
        <v>290</v>
      </c>
      <c r="J7" s="836">
        <v>26.33969118982743</v>
      </c>
      <c r="K7" s="833">
        <v>133</v>
      </c>
      <c r="L7" s="836">
        <v>12.079927338782923</v>
      </c>
      <c r="M7" s="833">
        <v>33</v>
      </c>
      <c r="N7" s="834">
        <v>2.9972752043596729</v>
      </c>
    </row>
    <row r="8" spans="1:18" s="21" customFormat="1" ht="20.100000000000001" customHeight="1">
      <c r="A8" s="18"/>
      <c r="B8" s="1499" t="s">
        <v>324</v>
      </c>
      <c r="C8" s="1500"/>
      <c r="D8" s="837">
        <v>14018</v>
      </c>
      <c r="E8" s="838">
        <v>1217</v>
      </c>
      <c r="F8" s="839">
        <v>8.6816949636182059</v>
      </c>
      <c r="G8" s="840">
        <v>729</v>
      </c>
      <c r="H8" s="841">
        <v>59.901396877567791</v>
      </c>
      <c r="I8" s="838">
        <v>317</v>
      </c>
      <c r="J8" s="841">
        <v>26.047658175842237</v>
      </c>
      <c r="K8" s="838">
        <v>119</v>
      </c>
      <c r="L8" s="841">
        <v>9.7781429745275261</v>
      </c>
      <c r="M8" s="838">
        <v>52</v>
      </c>
      <c r="N8" s="839">
        <v>4.2728019720624486</v>
      </c>
    </row>
    <row r="9" spans="1:18" s="21" customFormat="1" ht="20.100000000000001" customHeight="1">
      <c r="B9" s="1509" t="s">
        <v>376</v>
      </c>
      <c r="C9" s="1510"/>
      <c r="D9" s="842">
        <v>13738</v>
      </c>
      <c r="E9" s="667">
        <v>1561</v>
      </c>
      <c r="F9" s="843">
        <v>11.362643761828505</v>
      </c>
      <c r="G9" s="844">
        <v>874</v>
      </c>
      <c r="H9" s="845">
        <v>55.989750160153747</v>
      </c>
      <c r="I9" s="667">
        <v>422</v>
      </c>
      <c r="J9" s="845">
        <v>27.033952594490714</v>
      </c>
      <c r="K9" s="667">
        <v>192</v>
      </c>
      <c r="L9" s="845">
        <v>12.299807815502884</v>
      </c>
      <c r="M9" s="667">
        <v>73</v>
      </c>
      <c r="N9" s="843">
        <v>4.6764894298526585</v>
      </c>
    </row>
    <row r="10" spans="1:18" s="21" customFormat="1" ht="20.100000000000001" customHeight="1">
      <c r="A10" s="18"/>
      <c r="B10" s="1451" t="s">
        <v>329</v>
      </c>
      <c r="C10" s="1452"/>
      <c r="D10" s="846">
        <v>13738</v>
      </c>
      <c r="E10" s="660">
        <v>1561</v>
      </c>
      <c r="F10" s="847">
        <v>11.362643761828505</v>
      </c>
      <c r="G10" s="822">
        <v>874</v>
      </c>
      <c r="H10" s="848">
        <v>55.989750160153747</v>
      </c>
      <c r="I10" s="660">
        <v>422</v>
      </c>
      <c r="J10" s="848">
        <v>27.033952594490714</v>
      </c>
      <c r="K10" s="660">
        <v>192</v>
      </c>
      <c r="L10" s="848">
        <v>12.299807815502884</v>
      </c>
      <c r="M10" s="660">
        <v>73</v>
      </c>
      <c r="N10" s="847">
        <v>4.6764894298526585</v>
      </c>
    </row>
    <row r="11" spans="1:18" s="21" customFormat="1" ht="20.100000000000001" customHeight="1">
      <c r="A11" s="18"/>
      <c r="B11" s="205"/>
      <c r="C11" s="180" t="s">
        <v>554</v>
      </c>
      <c r="D11" s="849">
        <v>6292</v>
      </c>
      <c r="E11" s="665">
        <v>834</v>
      </c>
      <c r="F11" s="850">
        <v>13.254926891290527</v>
      </c>
      <c r="G11" s="851">
        <v>426</v>
      </c>
      <c r="H11" s="852">
        <v>51.079136690647488</v>
      </c>
      <c r="I11" s="665">
        <v>237</v>
      </c>
      <c r="J11" s="852">
        <v>28.417266187050359</v>
      </c>
      <c r="K11" s="665">
        <v>116</v>
      </c>
      <c r="L11" s="852">
        <v>13.908872901678656</v>
      </c>
      <c r="M11" s="665">
        <v>55</v>
      </c>
      <c r="N11" s="850">
        <v>6.5947242206235019</v>
      </c>
    </row>
    <row r="12" spans="1:18" s="21" customFormat="1" ht="20.100000000000001" customHeight="1">
      <c r="A12" s="18"/>
      <c r="B12" s="206"/>
      <c r="C12" s="179" t="s">
        <v>12</v>
      </c>
      <c r="D12" s="842">
        <v>7446</v>
      </c>
      <c r="E12" s="667">
        <v>727</v>
      </c>
      <c r="F12" s="843">
        <v>9.7636314799892556</v>
      </c>
      <c r="G12" s="844">
        <v>448</v>
      </c>
      <c r="H12" s="845">
        <v>61.623108665749662</v>
      </c>
      <c r="I12" s="667">
        <v>185</v>
      </c>
      <c r="J12" s="845">
        <v>25.447042640990368</v>
      </c>
      <c r="K12" s="667">
        <v>76</v>
      </c>
      <c r="L12" s="845">
        <v>10.453920220082532</v>
      </c>
      <c r="M12" s="667">
        <v>18</v>
      </c>
      <c r="N12" s="843">
        <v>2.4759284731774414</v>
      </c>
    </row>
    <row r="13" spans="1:18" ht="15" customHeight="1">
      <c r="B13" s="35" t="s">
        <v>769</v>
      </c>
      <c r="C13" s="35"/>
    </row>
    <row r="14" spans="1:18" ht="15" customHeight="1">
      <c r="B14" s="35" t="s">
        <v>862</v>
      </c>
    </row>
    <row r="15" spans="1:18" ht="15" customHeight="1">
      <c r="B15" s="1612" t="s">
        <v>625</v>
      </c>
      <c r="C15" s="1612"/>
      <c r="D15" s="1612"/>
      <c r="E15" s="1612"/>
      <c r="F15" s="1612"/>
      <c r="G15" s="1612"/>
      <c r="H15" s="1612"/>
    </row>
  </sheetData>
  <mergeCells count="16">
    <mergeCell ref="B9:C9"/>
    <mergeCell ref="B15:H15"/>
    <mergeCell ref="B7:C7"/>
    <mergeCell ref="B10:C10"/>
    <mergeCell ref="M4:N4"/>
    <mergeCell ref="G5:H5"/>
    <mergeCell ref="I5:J5"/>
    <mergeCell ref="K5:L5"/>
    <mergeCell ref="M5:N5"/>
    <mergeCell ref="B4:C6"/>
    <mergeCell ref="D4:D6"/>
    <mergeCell ref="E4:F5"/>
    <mergeCell ref="G4:H4"/>
    <mergeCell ref="I4:J4"/>
    <mergeCell ref="K4:L4"/>
    <mergeCell ref="B8:C8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FFFF66"/>
    <pageSetUpPr fitToPage="1"/>
  </sheetPr>
  <dimension ref="A1:Q17"/>
  <sheetViews>
    <sheetView showZeros="0" zoomScaleNormal="100" zoomScaleSheetLayoutView="100" workbookViewId="0">
      <selection activeCell="M8" sqref="M8"/>
    </sheetView>
  </sheetViews>
  <sheetFormatPr defaultColWidth="9" defaultRowHeight="13.5"/>
  <cols>
    <col min="1" max="1" width="1.25" style="42" customWidth="1"/>
    <col min="2" max="3" width="3.625" style="42" customWidth="1"/>
    <col min="4" max="4" width="11.625" style="42" customWidth="1"/>
    <col min="5" max="7" width="10.625" style="42" customWidth="1"/>
    <col min="8" max="8" width="8.625" style="42" customWidth="1"/>
    <col min="9" max="9" width="10.625" style="42" customWidth="1"/>
    <col min="10" max="10" width="8.625" style="42" customWidth="1"/>
    <col min="11" max="11" width="10.625" style="42" customWidth="1"/>
    <col min="12" max="12" width="8.625" style="42" customWidth="1"/>
    <col min="13" max="13" width="10.625" style="42" customWidth="1"/>
    <col min="14" max="14" width="8.625" style="42" customWidth="1"/>
    <col min="15" max="15" width="10.625" style="42" customWidth="1"/>
    <col min="16" max="16" width="8.625" style="42" customWidth="1"/>
    <col min="17" max="16384" width="9" style="42"/>
  </cols>
  <sheetData>
    <row r="1" spans="1:17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7" ht="20.100000000000001" customHeight="1">
      <c r="A2" s="40"/>
      <c r="B2" s="15" t="s">
        <v>721</v>
      </c>
      <c r="D2" s="15"/>
      <c r="E2" s="15"/>
      <c r="F2" s="15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7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20" t="s">
        <v>56</v>
      </c>
    </row>
    <row r="4" spans="1:17" s="21" customFormat="1" ht="20.100000000000001" customHeight="1">
      <c r="A4" s="18"/>
      <c r="B4" s="1441" t="s">
        <v>627</v>
      </c>
      <c r="C4" s="1441"/>
      <c r="D4" s="1447"/>
      <c r="E4" s="1444" t="s">
        <v>57</v>
      </c>
      <c r="F4" s="1429"/>
      <c r="G4" s="1489" t="s">
        <v>626</v>
      </c>
      <c r="H4" s="1432"/>
      <c r="I4" s="1432"/>
      <c r="J4" s="1432"/>
      <c r="K4" s="1432"/>
      <c r="L4" s="1432"/>
      <c r="M4" s="1432"/>
      <c r="N4" s="1432"/>
      <c r="O4" s="1432"/>
      <c r="P4" s="1432"/>
      <c r="Q4" s="42"/>
    </row>
    <row r="5" spans="1:17" s="21" customFormat="1" ht="20.100000000000001" customHeight="1">
      <c r="A5" s="18"/>
      <c r="B5" s="1442"/>
      <c r="C5" s="1442"/>
      <c r="D5" s="1448"/>
      <c r="E5" s="1445"/>
      <c r="F5" s="1430"/>
      <c r="G5" s="1444" t="s">
        <v>58</v>
      </c>
      <c r="H5" s="1434"/>
      <c r="I5" s="1473" t="s">
        <v>59</v>
      </c>
      <c r="J5" s="1434"/>
      <c r="K5" s="1473" t="s">
        <v>60</v>
      </c>
      <c r="L5" s="1434"/>
      <c r="M5" s="1473" t="s">
        <v>61</v>
      </c>
      <c r="N5" s="1434"/>
      <c r="O5" s="1441" t="s">
        <v>62</v>
      </c>
      <c r="P5" s="1441"/>
      <c r="Q5" s="40"/>
    </row>
    <row r="6" spans="1:17" s="21" customFormat="1" ht="20.100000000000001" customHeight="1">
      <c r="A6" s="18"/>
      <c r="B6" s="1449"/>
      <c r="C6" s="1449"/>
      <c r="D6" s="1450"/>
      <c r="E6" s="52"/>
      <c r="F6" s="23" t="s">
        <v>2</v>
      </c>
      <c r="G6" s="44"/>
      <c r="H6" s="27" t="s">
        <v>63</v>
      </c>
      <c r="I6" s="46"/>
      <c r="J6" s="27" t="s">
        <v>4</v>
      </c>
      <c r="K6" s="46"/>
      <c r="L6" s="27" t="s">
        <v>4</v>
      </c>
      <c r="M6" s="46"/>
      <c r="N6" s="27" t="s">
        <v>4</v>
      </c>
      <c r="O6" s="53"/>
      <c r="P6" s="25" t="s">
        <v>63</v>
      </c>
      <c r="Q6" s="40"/>
    </row>
    <row r="7" spans="1:17" s="21" customFormat="1" ht="19.5" customHeight="1">
      <c r="A7" s="18"/>
      <c r="B7" s="1451" t="s">
        <v>330</v>
      </c>
      <c r="C7" s="1451"/>
      <c r="D7" s="1452"/>
      <c r="E7" s="635">
        <v>13738</v>
      </c>
      <c r="F7" s="663">
        <v>100</v>
      </c>
      <c r="G7" s="636">
        <v>4130</v>
      </c>
      <c r="H7" s="663">
        <v>30.062600087348962</v>
      </c>
      <c r="I7" s="637">
        <v>4352</v>
      </c>
      <c r="J7" s="663">
        <v>31.678555830543019</v>
      </c>
      <c r="K7" s="637">
        <v>1942</v>
      </c>
      <c r="L7" s="663">
        <v>14.135973212985878</v>
      </c>
      <c r="M7" s="637">
        <v>2176</v>
      </c>
      <c r="N7" s="663">
        <v>15.839277915271509</v>
      </c>
      <c r="O7" s="471">
        <v>1138</v>
      </c>
      <c r="P7" s="526">
        <v>8.2835929538506345</v>
      </c>
      <c r="Q7" s="40"/>
    </row>
    <row r="8" spans="1:17" s="21" customFormat="1" ht="19.5" customHeight="1">
      <c r="A8" s="18"/>
      <c r="B8" s="1451" t="s">
        <v>555</v>
      </c>
      <c r="C8" s="1451"/>
      <c r="D8" s="1452"/>
      <c r="E8" s="635">
        <v>1561</v>
      </c>
      <c r="F8" s="663">
        <v>100</v>
      </c>
      <c r="G8" s="636">
        <v>542</v>
      </c>
      <c r="H8" s="663">
        <v>34.721332479180013</v>
      </c>
      <c r="I8" s="637">
        <v>509</v>
      </c>
      <c r="J8" s="663">
        <v>32.607303010890455</v>
      </c>
      <c r="K8" s="637">
        <v>230</v>
      </c>
      <c r="L8" s="663">
        <v>14.734144778987829</v>
      </c>
      <c r="M8" s="637">
        <v>196</v>
      </c>
      <c r="N8" s="663">
        <v>12.556053811659194</v>
      </c>
      <c r="O8" s="471">
        <v>84</v>
      </c>
      <c r="P8" s="526">
        <v>5.3811659192825116</v>
      </c>
      <c r="Q8" s="40"/>
    </row>
    <row r="9" spans="1:17" s="21" customFormat="1" ht="20.100000000000001" customHeight="1">
      <c r="A9" s="18"/>
      <c r="B9" s="1453" t="s">
        <v>64</v>
      </c>
      <c r="C9" s="1462" t="s">
        <v>65</v>
      </c>
      <c r="D9" s="1457"/>
      <c r="E9" s="595">
        <v>834</v>
      </c>
      <c r="F9" s="624">
        <v>100</v>
      </c>
      <c r="G9" s="623">
        <v>270</v>
      </c>
      <c r="H9" s="624">
        <v>32.374100719424462</v>
      </c>
      <c r="I9" s="625">
        <v>276</v>
      </c>
      <c r="J9" s="624">
        <v>33.093525179856115</v>
      </c>
      <c r="K9" s="625">
        <v>116</v>
      </c>
      <c r="L9" s="624">
        <v>13.908872901678656</v>
      </c>
      <c r="M9" s="625">
        <v>115</v>
      </c>
      <c r="N9" s="624">
        <v>13.788968824940047</v>
      </c>
      <c r="O9" s="487">
        <v>57</v>
      </c>
      <c r="P9" s="527">
        <v>6.8345323741007196</v>
      </c>
      <c r="Q9" s="40"/>
    </row>
    <row r="10" spans="1:17" s="21" customFormat="1" ht="20.100000000000001" customHeight="1">
      <c r="A10" s="18"/>
      <c r="B10" s="1497"/>
      <c r="C10" s="1557" t="s">
        <v>66</v>
      </c>
      <c r="D10" s="1531"/>
      <c r="E10" s="617">
        <v>727</v>
      </c>
      <c r="F10" s="620">
        <v>100</v>
      </c>
      <c r="G10" s="619">
        <v>272</v>
      </c>
      <c r="H10" s="620">
        <v>37.41403026134801</v>
      </c>
      <c r="I10" s="621">
        <v>233</v>
      </c>
      <c r="J10" s="620">
        <v>32.049518569463551</v>
      </c>
      <c r="K10" s="621">
        <v>114</v>
      </c>
      <c r="L10" s="620">
        <v>15.680880330123797</v>
      </c>
      <c r="M10" s="621">
        <v>81</v>
      </c>
      <c r="N10" s="620">
        <v>11.141678129298487</v>
      </c>
      <c r="O10" s="495">
        <v>27</v>
      </c>
      <c r="P10" s="528">
        <v>3.7138927097661623</v>
      </c>
      <c r="Q10" s="42"/>
    </row>
    <row r="11" spans="1:17" s="21" customFormat="1" ht="20.100000000000001" customHeight="1">
      <c r="A11" s="18"/>
      <c r="B11" s="1453" t="s">
        <v>226</v>
      </c>
      <c r="C11" s="1462" t="s">
        <v>41</v>
      </c>
      <c r="D11" s="1457"/>
      <c r="E11" s="595">
        <v>874</v>
      </c>
      <c r="F11" s="624">
        <v>100</v>
      </c>
      <c r="G11" s="623">
        <v>268</v>
      </c>
      <c r="H11" s="624">
        <v>30.663615560640732</v>
      </c>
      <c r="I11" s="625">
        <v>311</v>
      </c>
      <c r="J11" s="624">
        <v>35.583524027459958</v>
      </c>
      <c r="K11" s="625">
        <v>139</v>
      </c>
      <c r="L11" s="624">
        <v>15.903890160183066</v>
      </c>
      <c r="M11" s="625">
        <v>112</v>
      </c>
      <c r="N11" s="624">
        <v>12.814645308924485</v>
      </c>
      <c r="O11" s="487">
        <v>44</v>
      </c>
      <c r="P11" s="527">
        <v>5.0343249427917618</v>
      </c>
      <c r="Q11" s="42"/>
    </row>
    <row r="12" spans="1:17" s="21" customFormat="1" ht="20.100000000000001" customHeight="1">
      <c r="A12" s="18"/>
      <c r="B12" s="1454"/>
      <c r="C12" s="1458" t="s">
        <v>167</v>
      </c>
      <c r="D12" s="1459"/>
      <c r="E12" s="578">
        <v>422</v>
      </c>
      <c r="F12" s="628">
        <v>100</v>
      </c>
      <c r="G12" s="607">
        <v>155</v>
      </c>
      <c r="H12" s="628">
        <v>36.729857819905213</v>
      </c>
      <c r="I12" s="627">
        <v>124</v>
      </c>
      <c r="J12" s="628">
        <v>29.383886255924168</v>
      </c>
      <c r="K12" s="627">
        <v>65</v>
      </c>
      <c r="L12" s="628">
        <v>15.402843601895736</v>
      </c>
      <c r="M12" s="627">
        <v>52</v>
      </c>
      <c r="N12" s="628">
        <v>12.322274881516588</v>
      </c>
      <c r="O12" s="503">
        <v>26</v>
      </c>
      <c r="P12" s="529">
        <v>6.1611374407582939</v>
      </c>
      <c r="Q12" s="42"/>
    </row>
    <row r="13" spans="1:17" s="21" customFormat="1" ht="20.100000000000001" customHeight="1">
      <c r="A13" s="18"/>
      <c r="B13" s="1454"/>
      <c r="C13" s="1458" t="s">
        <v>9</v>
      </c>
      <c r="D13" s="1459"/>
      <c r="E13" s="578">
        <v>192</v>
      </c>
      <c r="F13" s="628">
        <v>100.00000000000001</v>
      </c>
      <c r="G13" s="607">
        <v>86</v>
      </c>
      <c r="H13" s="628">
        <v>44.791666666666671</v>
      </c>
      <c r="I13" s="627">
        <v>53</v>
      </c>
      <c r="J13" s="628">
        <v>27.604166666666668</v>
      </c>
      <c r="K13" s="627" t="s">
        <v>1111</v>
      </c>
      <c r="L13" s="628" t="s">
        <v>1111</v>
      </c>
      <c r="M13" s="627">
        <v>26</v>
      </c>
      <c r="N13" s="628">
        <v>13.541666666666666</v>
      </c>
      <c r="O13" s="503" t="s">
        <v>1111</v>
      </c>
      <c r="P13" s="529" t="s">
        <v>1114</v>
      </c>
      <c r="Q13" s="42"/>
    </row>
    <row r="14" spans="1:17" s="21" customFormat="1" ht="20.100000000000001" customHeight="1">
      <c r="A14" s="18"/>
      <c r="B14" s="1455"/>
      <c r="C14" s="1464" t="s">
        <v>93</v>
      </c>
      <c r="D14" s="1465"/>
      <c r="E14" s="582">
        <v>73</v>
      </c>
      <c r="F14" s="632">
        <v>100</v>
      </c>
      <c r="G14" s="608">
        <v>33</v>
      </c>
      <c r="H14" s="632">
        <v>45.205479452054789</v>
      </c>
      <c r="I14" s="631">
        <v>21</v>
      </c>
      <c r="J14" s="632">
        <v>28.767123287671232</v>
      </c>
      <c r="K14" s="631" t="s">
        <v>1111</v>
      </c>
      <c r="L14" s="632" t="s">
        <v>1111</v>
      </c>
      <c r="M14" s="631">
        <v>6</v>
      </c>
      <c r="N14" s="632">
        <v>8.2191780821917799</v>
      </c>
      <c r="O14" s="511" t="s">
        <v>924</v>
      </c>
      <c r="P14" s="530" t="s">
        <v>924</v>
      </c>
      <c r="Q14" s="42"/>
    </row>
    <row r="15" spans="1:17" s="21" customFormat="1" ht="15" customHeight="1">
      <c r="A15" s="18"/>
      <c r="B15" s="35" t="s">
        <v>55</v>
      </c>
      <c r="C15" s="35"/>
      <c r="D15" s="35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42"/>
    </row>
    <row r="16" spans="1:17" s="21" customFormat="1" ht="15" customHeight="1">
      <c r="A16" s="18"/>
      <c r="B16" s="35" t="s">
        <v>379</v>
      </c>
      <c r="C16" s="35"/>
      <c r="D16" s="35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</row>
    <row r="17" spans="2:2" ht="15" customHeight="1">
      <c r="B17" s="67"/>
    </row>
  </sheetData>
  <mergeCells count="18">
    <mergeCell ref="B8:D8"/>
    <mergeCell ref="B9:B10"/>
    <mergeCell ref="C9:D9"/>
    <mergeCell ref="C10:D10"/>
    <mergeCell ref="B11:B14"/>
    <mergeCell ref="C11:D11"/>
    <mergeCell ref="C12:D12"/>
    <mergeCell ref="C13:D13"/>
    <mergeCell ref="C14:D14"/>
    <mergeCell ref="B7:D7"/>
    <mergeCell ref="B4:D6"/>
    <mergeCell ref="G4:P4"/>
    <mergeCell ref="G5:H5"/>
    <mergeCell ref="I5:J5"/>
    <mergeCell ref="K5:L5"/>
    <mergeCell ref="M5:N5"/>
    <mergeCell ref="O5:P5"/>
    <mergeCell ref="E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6" orientation="landscape" r:id="rId1"/>
  <colBreaks count="1" manualBreakCount="1">
    <brk id="16" max="1048575" man="1"/>
  </colBreak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X25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49" customWidth="1"/>
    <col min="2" max="2" width="3.625" style="149" customWidth="1"/>
    <col min="3" max="4" width="11.625" style="149" customWidth="1"/>
    <col min="5" max="14" width="8.625" style="149" customWidth="1"/>
    <col min="15" max="24" width="6.625" style="149" customWidth="1"/>
    <col min="25" max="16384" width="9" style="149"/>
  </cols>
  <sheetData>
    <row r="1" spans="1:19" ht="14.1" customHeight="1">
      <c r="A1" s="161"/>
      <c r="B1" s="1259" t="s">
        <v>0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</row>
    <row r="2" spans="1:19" ht="20.100000000000001" customHeight="1">
      <c r="A2" s="161"/>
      <c r="B2" s="89" t="s">
        <v>999</v>
      </c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</row>
    <row r="3" spans="1:19" s="78" customFormat="1" ht="20.100000000000001" customHeight="1">
      <c r="A3" s="77"/>
      <c r="B3" s="77"/>
      <c r="C3" s="1236"/>
      <c r="D3" s="77"/>
      <c r="E3" s="77"/>
      <c r="F3" s="77"/>
      <c r="G3" s="77"/>
      <c r="H3" s="77"/>
      <c r="I3" s="77"/>
      <c r="J3" s="77"/>
      <c r="K3" s="77"/>
      <c r="L3" s="77"/>
      <c r="M3" s="77"/>
      <c r="N3" s="91" t="s">
        <v>563</v>
      </c>
      <c r="O3" s="77"/>
      <c r="P3" s="77"/>
      <c r="Q3" s="77"/>
      <c r="R3" s="77"/>
    </row>
    <row r="4" spans="1:19" s="78" customFormat="1" ht="9.9499999999999993" customHeight="1">
      <c r="A4" s="77"/>
      <c r="B4" s="1517"/>
      <c r="C4" s="1518"/>
      <c r="D4" s="1608" t="s">
        <v>556</v>
      </c>
      <c r="E4" s="1512" t="s">
        <v>145</v>
      </c>
      <c r="F4" s="1574"/>
      <c r="G4" s="1574"/>
      <c r="H4" s="1574"/>
      <c r="I4" s="1574"/>
      <c r="J4" s="1574"/>
      <c r="K4" s="1574"/>
      <c r="L4" s="1574"/>
      <c r="M4" s="1574"/>
      <c r="N4" s="1574"/>
    </row>
    <row r="5" spans="1:19" s="78" customFormat="1" ht="20.100000000000001" customHeight="1">
      <c r="A5" s="77"/>
      <c r="B5" s="1519"/>
      <c r="C5" s="1520"/>
      <c r="D5" s="1609"/>
      <c r="E5" s="1575"/>
      <c r="F5" s="1575"/>
      <c r="G5" s="1523" t="s">
        <v>95</v>
      </c>
      <c r="H5" s="1724"/>
      <c r="I5" s="1723" t="s">
        <v>167</v>
      </c>
      <c r="J5" s="1724"/>
      <c r="K5" s="1723" t="s">
        <v>557</v>
      </c>
      <c r="L5" s="1724"/>
      <c r="M5" s="1723" t="s">
        <v>93</v>
      </c>
      <c r="N5" s="1574"/>
    </row>
    <row r="6" spans="1:19" s="78" customFormat="1" ht="20.100000000000001" customHeight="1">
      <c r="A6" s="77"/>
      <c r="B6" s="1521"/>
      <c r="C6" s="1522"/>
      <c r="D6" s="1610"/>
      <c r="E6" s="101"/>
      <c r="F6" s="100" t="s">
        <v>239</v>
      </c>
      <c r="G6" s="98"/>
      <c r="H6" s="100" t="s">
        <v>3</v>
      </c>
      <c r="I6" s="1234"/>
      <c r="J6" s="100" t="s">
        <v>3</v>
      </c>
      <c r="K6" s="1234"/>
      <c r="L6" s="100" t="s">
        <v>3</v>
      </c>
      <c r="M6" s="1234"/>
      <c r="N6" s="100" t="s">
        <v>3</v>
      </c>
    </row>
    <row r="7" spans="1:19" s="78" customFormat="1" ht="20.100000000000001" customHeight="1">
      <c r="A7" s="77"/>
      <c r="B7" s="1687" t="s">
        <v>196</v>
      </c>
      <c r="C7" s="1751"/>
      <c r="D7" s="832">
        <v>8272</v>
      </c>
      <c r="E7" s="833">
        <v>737</v>
      </c>
      <c r="F7" s="834">
        <v>8.9</v>
      </c>
      <c r="G7" s="835">
        <v>434</v>
      </c>
      <c r="H7" s="836">
        <v>58.9</v>
      </c>
      <c r="I7" s="833">
        <v>208</v>
      </c>
      <c r="J7" s="836">
        <v>28.2</v>
      </c>
      <c r="K7" s="833">
        <v>78</v>
      </c>
      <c r="L7" s="836">
        <v>10.6</v>
      </c>
      <c r="M7" s="833">
        <v>17</v>
      </c>
      <c r="N7" s="834">
        <v>2.2999999999999998</v>
      </c>
      <c r="P7" s="1005"/>
    </row>
    <row r="8" spans="1:19" s="78" customFormat="1" ht="20.100000000000001" customHeight="1">
      <c r="A8" s="77"/>
      <c r="B8" s="1499" t="s">
        <v>324</v>
      </c>
      <c r="C8" s="1500"/>
      <c r="D8" s="837">
        <v>8820</v>
      </c>
      <c r="E8" s="838">
        <v>920</v>
      </c>
      <c r="F8" s="839">
        <v>10.4</v>
      </c>
      <c r="G8" s="840">
        <v>549</v>
      </c>
      <c r="H8" s="841">
        <v>59.7</v>
      </c>
      <c r="I8" s="838">
        <v>224</v>
      </c>
      <c r="J8" s="841">
        <v>24.3</v>
      </c>
      <c r="K8" s="838">
        <v>108</v>
      </c>
      <c r="L8" s="841">
        <v>11.7</v>
      </c>
      <c r="M8" s="838">
        <v>39</v>
      </c>
      <c r="N8" s="839">
        <v>4.2</v>
      </c>
      <c r="P8" s="1005"/>
    </row>
    <row r="9" spans="1:19" s="78" customFormat="1" ht="20.100000000000001" customHeight="1">
      <c r="B9" s="1509" t="s">
        <v>376</v>
      </c>
      <c r="C9" s="1510"/>
      <c r="D9" s="842">
        <v>8507</v>
      </c>
      <c r="E9" s="667">
        <v>1141</v>
      </c>
      <c r="F9" s="843">
        <v>13.4</v>
      </c>
      <c r="G9" s="844">
        <v>639</v>
      </c>
      <c r="H9" s="845">
        <v>56</v>
      </c>
      <c r="I9" s="667">
        <v>302</v>
      </c>
      <c r="J9" s="845">
        <v>26.5</v>
      </c>
      <c r="K9" s="667">
        <v>147</v>
      </c>
      <c r="L9" s="845">
        <v>12.9</v>
      </c>
      <c r="M9" s="667">
        <v>53</v>
      </c>
      <c r="N9" s="843">
        <v>4.5999999999999996</v>
      </c>
      <c r="P9" s="1005"/>
    </row>
    <row r="10" spans="1:19" s="78" customFormat="1" ht="20.100000000000001" customHeight="1">
      <c r="A10" s="77"/>
      <c r="B10" s="1499" t="s">
        <v>329</v>
      </c>
      <c r="C10" s="1500"/>
      <c r="D10" s="906">
        <v>8507</v>
      </c>
      <c r="E10" s="907">
        <v>1141</v>
      </c>
      <c r="F10" s="917">
        <v>13.4</v>
      </c>
      <c r="G10" s="909">
        <v>639</v>
      </c>
      <c r="H10" s="917">
        <v>56</v>
      </c>
      <c r="I10" s="910">
        <v>302</v>
      </c>
      <c r="J10" s="920">
        <v>26.5</v>
      </c>
      <c r="K10" s="910">
        <v>147</v>
      </c>
      <c r="L10" s="923">
        <v>12.9</v>
      </c>
      <c r="M10" s="908">
        <v>53</v>
      </c>
      <c r="N10" s="917">
        <v>4.5999999999999996</v>
      </c>
      <c r="P10" s="1005"/>
    </row>
    <row r="11" spans="1:19" s="78" customFormat="1" ht="20.100000000000001" customHeight="1">
      <c r="A11" s="77"/>
      <c r="B11" s="1501" t="s">
        <v>24</v>
      </c>
      <c r="C11" s="180" t="s">
        <v>558</v>
      </c>
      <c r="D11" s="911">
        <v>3868</v>
      </c>
      <c r="E11" s="912">
        <v>665</v>
      </c>
      <c r="F11" s="918">
        <v>17.2</v>
      </c>
      <c r="G11" s="883">
        <v>362</v>
      </c>
      <c r="H11" s="918">
        <v>54.4</v>
      </c>
      <c r="I11" s="884">
        <v>174</v>
      </c>
      <c r="J11" s="921">
        <v>26.2</v>
      </c>
      <c r="K11" s="884">
        <v>89</v>
      </c>
      <c r="L11" s="924">
        <v>13.4</v>
      </c>
      <c r="M11" s="885">
        <v>40</v>
      </c>
      <c r="N11" s="918">
        <v>6</v>
      </c>
      <c r="P11" s="1005"/>
    </row>
    <row r="12" spans="1:19" s="78" customFormat="1" ht="20.100000000000001" customHeight="1">
      <c r="A12" s="77"/>
      <c r="B12" s="1508"/>
      <c r="C12" s="179" t="s">
        <v>12</v>
      </c>
      <c r="D12" s="913">
        <v>4639</v>
      </c>
      <c r="E12" s="914">
        <v>476</v>
      </c>
      <c r="F12" s="919">
        <v>10.3</v>
      </c>
      <c r="G12" s="889">
        <v>277</v>
      </c>
      <c r="H12" s="919">
        <v>58.2</v>
      </c>
      <c r="I12" s="890">
        <v>128</v>
      </c>
      <c r="J12" s="922">
        <v>26.9</v>
      </c>
      <c r="K12" s="890">
        <v>58</v>
      </c>
      <c r="L12" s="925">
        <v>12.2</v>
      </c>
      <c r="M12" s="891">
        <v>13</v>
      </c>
      <c r="N12" s="919">
        <v>2.7</v>
      </c>
      <c r="P12" s="1005"/>
    </row>
    <row r="13" spans="1:19" s="78" customFormat="1" ht="9.9499999999999993" customHeight="1">
      <c r="A13" s="77"/>
      <c r="B13" s="77"/>
      <c r="C13" s="1235"/>
      <c r="D13" s="838"/>
      <c r="E13" s="838"/>
      <c r="F13" s="838"/>
      <c r="G13" s="900"/>
      <c r="H13" s="901"/>
      <c r="I13" s="901"/>
      <c r="J13" s="901"/>
      <c r="K13" s="901"/>
      <c r="L13" s="901"/>
      <c r="M13" s="901"/>
      <c r="N13" s="901"/>
      <c r="P13" s="1005"/>
    </row>
    <row r="14" spans="1:19" s="78" customFormat="1" ht="9.9499999999999993" customHeight="1">
      <c r="A14" s="77"/>
      <c r="B14" s="1517"/>
      <c r="C14" s="1518"/>
      <c r="D14" s="1746" t="s">
        <v>559</v>
      </c>
      <c r="E14" s="1749" t="s">
        <v>560</v>
      </c>
      <c r="F14" s="1745"/>
      <c r="G14" s="1745"/>
      <c r="H14" s="1745"/>
      <c r="I14" s="1745"/>
      <c r="J14" s="1745"/>
      <c r="K14" s="1745"/>
      <c r="L14" s="1745"/>
      <c r="M14" s="1745"/>
      <c r="N14" s="1745"/>
      <c r="P14" s="1005"/>
    </row>
    <row r="15" spans="1:19" s="78" customFormat="1" ht="20.100000000000001" customHeight="1">
      <c r="A15" s="77"/>
      <c r="B15" s="1519"/>
      <c r="C15" s="1520"/>
      <c r="D15" s="1747"/>
      <c r="E15" s="1750"/>
      <c r="F15" s="1750"/>
      <c r="G15" s="1752" t="s">
        <v>95</v>
      </c>
      <c r="H15" s="1753"/>
      <c r="I15" s="1754" t="s">
        <v>167</v>
      </c>
      <c r="J15" s="1753"/>
      <c r="K15" s="1754" t="s">
        <v>9</v>
      </c>
      <c r="L15" s="1753"/>
      <c r="M15" s="1754" t="s">
        <v>93</v>
      </c>
      <c r="N15" s="1745"/>
      <c r="P15" s="1005"/>
    </row>
    <row r="16" spans="1:19" s="78" customFormat="1" ht="20.100000000000001" customHeight="1">
      <c r="A16" s="77"/>
      <c r="B16" s="1521"/>
      <c r="C16" s="1522"/>
      <c r="D16" s="1748"/>
      <c r="E16" s="902"/>
      <c r="F16" s="926" t="s">
        <v>239</v>
      </c>
      <c r="G16" s="904"/>
      <c r="H16" s="903" t="s">
        <v>561</v>
      </c>
      <c r="I16" s="905"/>
      <c r="J16" s="903" t="s">
        <v>562</v>
      </c>
      <c r="K16" s="905"/>
      <c r="L16" s="903" t="s">
        <v>3</v>
      </c>
      <c r="M16" s="905"/>
      <c r="N16" s="903" t="s">
        <v>3</v>
      </c>
      <c r="P16" s="1005"/>
    </row>
    <row r="17" spans="1:24" s="78" customFormat="1" ht="20.100000000000001" customHeight="1">
      <c r="A17" s="77"/>
      <c r="B17" s="1687" t="s">
        <v>196</v>
      </c>
      <c r="C17" s="1751"/>
      <c r="D17" s="832">
        <v>8030</v>
      </c>
      <c r="E17" s="833">
        <v>655</v>
      </c>
      <c r="F17" s="834">
        <v>8.1999999999999993</v>
      </c>
      <c r="G17" s="835">
        <v>397</v>
      </c>
      <c r="H17" s="836">
        <f>G17/E17*100</f>
        <v>60.61068702290077</v>
      </c>
      <c r="I17" s="833">
        <v>189</v>
      </c>
      <c r="J17" s="836">
        <f>I17/E17*100</f>
        <v>28.854961832061072</v>
      </c>
      <c r="K17" s="833">
        <v>51</v>
      </c>
      <c r="L17" s="836">
        <f>K17/E17*100</f>
        <v>7.7862595419847329</v>
      </c>
      <c r="M17" s="833">
        <v>18</v>
      </c>
      <c r="N17" s="834">
        <f>M17/E17*100</f>
        <v>2.7480916030534353</v>
      </c>
      <c r="P17" s="1005"/>
    </row>
    <row r="18" spans="1:24" s="78" customFormat="1" ht="20.100000000000001" customHeight="1">
      <c r="A18" s="77"/>
      <c r="B18" s="1499" t="s">
        <v>324</v>
      </c>
      <c r="C18" s="1500"/>
      <c r="D18" s="837">
        <v>8131</v>
      </c>
      <c r="E18" s="838">
        <v>996</v>
      </c>
      <c r="F18" s="839">
        <v>12.2</v>
      </c>
      <c r="G18" s="840">
        <v>571</v>
      </c>
      <c r="H18" s="841">
        <f t="shared" ref="H18:H22" si="0">G18/E18*100</f>
        <v>57.329317269076306</v>
      </c>
      <c r="I18" s="838">
        <v>250</v>
      </c>
      <c r="J18" s="841">
        <f t="shared" ref="J18:J22" si="1">I18/E18*100</f>
        <v>25.100401606425706</v>
      </c>
      <c r="K18" s="838">
        <v>133</v>
      </c>
      <c r="L18" s="841">
        <f t="shared" ref="L18:L22" si="2">K18/E18*100</f>
        <v>13.353413654618473</v>
      </c>
      <c r="M18" s="838">
        <v>42</v>
      </c>
      <c r="N18" s="839">
        <f t="shared" ref="N18:N22" si="3">M18/E18*100</f>
        <v>4.2168674698795181</v>
      </c>
      <c r="P18" s="1005"/>
    </row>
    <row r="19" spans="1:24" s="78" customFormat="1" ht="20.100000000000001" customHeight="1">
      <c r="B19" s="1509" t="s">
        <v>376</v>
      </c>
      <c r="C19" s="1510"/>
      <c r="D19" s="842">
        <v>8829</v>
      </c>
      <c r="E19" s="667">
        <v>1076</v>
      </c>
      <c r="F19" s="843">
        <v>12.2</v>
      </c>
      <c r="G19" s="844">
        <v>660</v>
      </c>
      <c r="H19" s="845">
        <f t="shared" si="0"/>
        <v>61.338289962825279</v>
      </c>
      <c r="I19" s="667">
        <v>267</v>
      </c>
      <c r="J19" s="845">
        <f t="shared" si="1"/>
        <v>24.814126394052042</v>
      </c>
      <c r="K19" s="667">
        <v>101</v>
      </c>
      <c r="L19" s="845">
        <f t="shared" si="2"/>
        <v>9.3866171003717476</v>
      </c>
      <c r="M19" s="667">
        <v>48</v>
      </c>
      <c r="N19" s="843">
        <f t="shared" si="3"/>
        <v>4.4609665427509295</v>
      </c>
      <c r="P19" s="1005"/>
    </row>
    <row r="20" spans="1:24" s="78" customFormat="1" ht="20.100000000000001" customHeight="1">
      <c r="A20" s="77"/>
      <c r="B20" s="1499" t="s">
        <v>329</v>
      </c>
      <c r="C20" s="1500"/>
      <c r="D20" s="915">
        <v>8829</v>
      </c>
      <c r="E20" s="916">
        <v>1076</v>
      </c>
      <c r="F20" s="917">
        <v>12.2</v>
      </c>
      <c r="G20" s="909">
        <v>660</v>
      </c>
      <c r="H20" s="917">
        <f t="shared" si="0"/>
        <v>61.338289962825279</v>
      </c>
      <c r="I20" s="910">
        <v>267</v>
      </c>
      <c r="J20" s="920">
        <f t="shared" si="1"/>
        <v>24.814126394052042</v>
      </c>
      <c r="K20" s="910">
        <v>101</v>
      </c>
      <c r="L20" s="923">
        <f t="shared" si="2"/>
        <v>9.3866171003717476</v>
      </c>
      <c r="M20" s="908">
        <v>48</v>
      </c>
      <c r="N20" s="917">
        <f t="shared" si="3"/>
        <v>4.4609665427509295</v>
      </c>
      <c r="P20" s="1005"/>
    </row>
    <row r="21" spans="1:24" s="78" customFormat="1" ht="20.100000000000001" customHeight="1">
      <c r="A21" s="77"/>
      <c r="B21" s="1501" t="s">
        <v>24</v>
      </c>
      <c r="C21" s="180" t="s">
        <v>20</v>
      </c>
      <c r="D21" s="911">
        <v>4123</v>
      </c>
      <c r="E21" s="912">
        <v>689</v>
      </c>
      <c r="F21" s="918">
        <v>16.7</v>
      </c>
      <c r="G21" s="883">
        <v>402</v>
      </c>
      <c r="H21" s="918">
        <f t="shared" si="0"/>
        <v>58.345428156748916</v>
      </c>
      <c r="I21" s="884">
        <v>185</v>
      </c>
      <c r="J21" s="921">
        <f t="shared" si="1"/>
        <v>26.850507982583455</v>
      </c>
      <c r="K21" s="884">
        <v>66</v>
      </c>
      <c r="L21" s="924">
        <f t="shared" si="2"/>
        <v>9.5791001451378808</v>
      </c>
      <c r="M21" s="885">
        <v>36</v>
      </c>
      <c r="N21" s="918">
        <f t="shared" si="3"/>
        <v>5.2249637155297535</v>
      </c>
      <c r="P21" s="1005"/>
    </row>
    <row r="22" spans="1:24" s="78" customFormat="1" ht="20.100000000000001" customHeight="1">
      <c r="A22" s="77"/>
      <c r="B22" s="1508"/>
      <c r="C22" s="179" t="s">
        <v>12</v>
      </c>
      <c r="D22" s="913">
        <v>4706</v>
      </c>
      <c r="E22" s="914">
        <v>387</v>
      </c>
      <c r="F22" s="919">
        <v>8.1999999999999993</v>
      </c>
      <c r="G22" s="889">
        <v>258</v>
      </c>
      <c r="H22" s="919">
        <f t="shared" si="0"/>
        <v>66.666666666666657</v>
      </c>
      <c r="I22" s="890">
        <v>82</v>
      </c>
      <c r="J22" s="922">
        <f t="shared" si="1"/>
        <v>21.188630490956072</v>
      </c>
      <c r="K22" s="890">
        <v>35</v>
      </c>
      <c r="L22" s="925">
        <f t="shared" si="2"/>
        <v>9.043927648578812</v>
      </c>
      <c r="M22" s="891">
        <v>12</v>
      </c>
      <c r="N22" s="919">
        <f t="shared" si="3"/>
        <v>3.1007751937984498</v>
      </c>
      <c r="P22" s="1005"/>
    </row>
    <row r="23" spans="1:24" s="78" customFormat="1" ht="15" customHeight="1">
      <c r="A23" s="77"/>
      <c r="B23" s="63" t="s">
        <v>769</v>
      </c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149"/>
    </row>
    <row r="24" spans="1:24" s="78" customFormat="1" ht="16.5">
      <c r="B24" s="63" t="s">
        <v>777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</row>
    <row r="25" spans="1:24" ht="16.5"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</row>
  </sheetData>
  <mergeCells count="32">
    <mergeCell ref="M14:N14"/>
    <mergeCell ref="G15:H15"/>
    <mergeCell ref="I15:J15"/>
    <mergeCell ref="K15:L15"/>
    <mergeCell ref="M15:N15"/>
    <mergeCell ref="G14:H14"/>
    <mergeCell ref="I14:J14"/>
    <mergeCell ref="M4:N4"/>
    <mergeCell ref="I5:J5"/>
    <mergeCell ref="K5:L5"/>
    <mergeCell ref="M5:N5"/>
    <mergeCell ref="B7:C7"/>
    <mergeCell ref="B4:C6"/>
    <mergeCell ref="D4:D6"/>
    <mergeCell ref="E4:F5"/>
    <mergeCell ref="G4:H4"/>
    <mergeCell ref="G5:H5"/>
    <mergeCell ref="B21:B22"/>
    <mergeCell ref="B11:B12"/>
    <mergeCell ref="B10:C10"/>
    <mergeCell ref="I4:J4"/>
    <mergeCell ref="K4:L4"/>
    <mergeCell ref="B8:C8"/>
    <mergeCell ref="B9:C9"/>
    <mergeCell ref="B20:C20"/>
    <mergeCell ref="K14:L14"/>
    <mergeCell ref="B14:C16"/>
    <mergeCell ref="D14:D16"/>
    <mergeCell ref="E14:F15"/>
    <mergeCell ref="B17:C17"/>
    <mergeCell ref="B18:C18"/>
    <mergeCell ref="B19:C19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colBreaks count="1" manualBreakCount="1">
    <brk id="19" max="1048575" man="1"/>
  </colBreak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V42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49" customWidth="1"/>
    <col min="2" max="3" width="4.625" style="149" customWidth="1"/>
    <col min="4" max="4" width="8.625" style="149" customWidth="1"/>
    <col min="5" max="6" width="8.75" style="149" customWidth="1"/>
    <col min="7" max="7" width="10" style="149" customWidth="1"/>
    <col min="8" max="8" width="8.25" style="149" customWidth="1"/>
    <col min="9" max="9" width="14.75" style="149" customWidth="1"/>
    <col min="10" max="10" width="8.25" style="149" customWidth="1"/>
    <col min="11" max="11" width="8.75" style="149" customWidth="1"/>
    <col min="12" max="12" width="8.25" style="149" customWidth="1"/>
    <col min="13" max="13" width="11.25" style="149" customWidth="1"/>
    <col min="14" max="14" width="8.25" style="149" customWidth="1"/>
    <col min="15" max="15" width="13.625" style="149" customWidth="1"/>
    <col min="16" max="16" width="8.25" style="149" customWidth="1"/>
    <col min="17" max="17" width="8.75" style="149" customWidth="1"/>
    <col min="18" max="18" width="8.25" style="149" customWidth="1"/>
    <col min="19" max="19" width="8.75" style="149" customWidth="1"/>
    <col min="20" max="20" width="8.25" style="149" customWidth="1"/>
    <col min="21" max="21" width="8.75" style="149" customWidth="1"/>
    <col min="22" max="22" width="8.25" style="149" customWidth="1"/>
    <col min="23" max="16384" width="9" style="149"/>
  </cols>
  <sheetData>
    <row r="1" spans="1:22" ht="14.1" customHeight="1">
      <c r="A1" s="161"/>
      <c r="B1" s="1259" t="s">
        <v>0</v>
      </c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</row>
    <row r="2" spans="1:22" ht="20.100000000000001" customHeight="1">
      <c r="A2" s="161"/>
      <c r="B2" s="89" t="s">
        <v>1142</v>
      </c>
      <c r="C2" s="161"/>
      <c r="D2" s="161"/>
      <c r="E2" s="161"/>
      <c r="F2" s="161"/>
      <c r="V2" s="1270"/>
    </row>
    <row r="3" spans="1:22" s="78" customFormat="1" ht="20.100000000000001" customHeight="1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91" t="s">
        <v>436</v>
      </c>
    </row>
    <row r="4" spans="1:22" ht="20.100000000000001" customHeight="1">
      <c r="B4" s="1757"/>
      <c r="C4" s="1757"/>
      <c r="D4" s="1758"/>
      <c r="E4" s="1554" t="s">
        <v>559</v>
      </c>
      <c r="F4" s="1512"/>
      <c r="G4" s="1586" t="s">
        <v>858</v>
      </c>
      <c r="H4" s="1528"/>
      <c r="I4" s="1528"/>
      <c r="J4" s="1528"/>
      <c r="K4" s="1528"/>
      <c r="L4" s="1528"/>
      <c r="M4" s="1528"/>
      <c r="N4" s="1528"/>
      <c r="O4" s="1528"/>
      <c r="P4" s="1528"/>
      <c r="Q4" s="1528"/>
      <c r="R4" s="1528"/>
      <c r="S4" s="1528"/>
      <c r="T4" s="1528"/>
      <c r="U4" s="1528"/>
      <c r="V4" s="1528"/>
    </row>
    <row r="5" spans="1:22" ht="47.25" customHeight="1">
      <c r="B5" s="1759"/>
      <c r="C5" s="1759"/>
      <c r="D5" s="1760"/>
      <c r="E5" s="1555"/>
      <c r="F5" s="1547"/>
      <c r="G5" s="1554" t="s">
        <v>564</v>
      </c>
      <c r="H5" s="1724"/>
      <c r="I5" s="1511" t="s">
        <v>565</v>
      </c>
      <c r="J5" s="1724"/>
      <c r="K5" s="1511" t="s">
        <v>566</v>
      </c>
      <c r="L5" s="1724"/>
      <c r="M5" s="1511" t="s">
        <v>567</v>
      </c>
      <c r="N5" s="1724"/>
      <c r="O5" s="1512" t="s">
        <v>568</v>
      </c>
      <c r="P5" s="1574"/>
      <c r="Q5" s="1755" t="s">
        <v>891</v>
      </c>
      <c r="R5" s="1756"/>
      <c r="S5" s="1755" t="s">
        <v>569</v>
      </c>
      <c r="T5" s="1756"/>
      <c r="U5" s="1512" t="s">
        <v>570</v>
      </c>
      <c r="V5" s="1574"/>
    </row>
    <row r="6" spans="1:22" ht="20.100000000000001" customHeight="1">
      <c r="B6" s="1761"/>
      <c r="C6" s="1761"/>
      <c r="D6" s="1762"/>
      <c r="E6" s="145"/>
      <c r="F6" s="1329" t="s">
        <v>2</v>
      </c>
      <c r="G6" s="98"/>
      <c r="H6" s="147" t="s">
        <v>3</v>
      </c>
      <c r="I6" s="1234"/>
      <c r="J6" s="147" t="s">
        <v>4</v>
      </c>
      <c r="K6" s="1234"/>
      <c r="L6" s="147" t="s">
        <v>4</v>
      </c>
      <c r="M6" s="1234"/>
      <c r="N6" s="147" t="s">
        <v>4</v>
      </c>
      <c r="O6" s="101"/>
      <c r="P6" s="1252" t="s">
        <v>3</v>
      </c>
      <c r="Q6" s="1234"/>
      <c r="R6" s="147" t="s">
        <v>3</v>
      </c>
      <c r="S6" s="1234"/>
      <c r="T6" s="147" t="s">
        <v>3</v>
      </c>
      <c r="U6" s="101"/>
      <c r="V6" s="1252" t="s">
        <v>3</v>
      </c>
    </row>
    <row r="7" spans="1:22" ht="20.100000000000001" customHeight="1">
      <c r="B7" s="1687" t="s">
        <v>329</v>
      </c>
      <c r="C7" s="1687"/>
      <c r="D7" s="1751"/>
      <c r="E7" s="1375">
        <v>8829</v>
      </c>
      <c r="F7" s="920">
        <v>100</v>
      </c>
      <c r="G7" s="909">
        <v>4451</v>
      </c>
      <c r="H7" s="920">
        <v>50.4</v>
      </c>
      <c r="I7" s="910">
        <v>111</v>
      </c>
      <c r="J7" s="920">
        <v>1.3</v>
      </c>
      <c r="K7" s="910">
        <v>308</v>
      </c>
      <c r="L7" s="920">
        <v>3.5</v>
      </c>
      <c r="M7" s="910">
        <v>1114</v>
      </c>
      <c r="N7" s="920">
        <v>12.6</v>
      </c>
      <c r="O7" s="907">
        <v>64</v>
      </c>
      <c r="P7" s="917">
        <v>0.7</v>
      </c>
      <c r="Q7" s="910">
        <v>2694</v>
      </c>
      <c r="R7" s="920">
        <v>30.5</v>
      </c>
      <c r="S7" s="910">
        <v>77</v>
      </c>
      <c r="T7" s="920">
        <v>0.9</v>
      </c>
      <c r="U7" s="907">
        <v>10</v>
      </c>
      <c r="V7" s="917">
        <v>0.1</v>
      </c>
    </row>
    <row r="8" spans="1:22" ht="20.100000000000001" customHeight="1">
      <c r="B8" s="1687" t="s">
        <v>25</v>
      </c>
      <c r="C8" s="1687"/>
      <c r="D8" s="1751"/>
      <c r="E8" s="1375">
        <v>1076</v>
      </c>
      <c r="F8" s="920">
        <v>100</v>
      </c>
      <c r="G8" s="909">
        <v>412</v>
      </c>
      <c r="H8" s="920">
        <v>38.299999999999997</v>
      </c>
      <c r="I8" s="910">
        <v>15</v>
      </c>
      <c r="J8" s="920">
        <v>1.4</v>
      </c>
      <c r="K8" s="910">
        <v>24</v>
      </c>
      <c r="L8" s="920">
        <v>2.2000000000000002</v>
      </c>
      <c r="M8" s="910">
        <v>65</v>
      </c>
      <c r="N8" s="920">
        <v>6</v>
      </c>
      <c r="O8" s="907">
        <v>7</v>
      </c>
      <c r="P8" s="917">
        <v>0.7</v>
      </c>
      <c r="Q8" s="910">
        <v>540</v>
      </c>
      <c r="R8" s="920">
        <v>50.2</v>
      </c>
      <c r="S8" s="910">
        <v>10</v>
      </c>
      <c r="T8" s="920">
        <v>0.9</v>
      </c>
      <c r="U8" s="907" t="s">
        <v>924</v>
      </c>
      <c r="V8" s="917" t="s">
        <v>924</v>
      </c>
    </row>
    <row r="9" spans="1:22" ht="20.100000000000001" customHeight="1">
      <c r="B9" s="1501" t="s">
        <v>24</v>
      </c>
      <c r="C9" s="1503" t="s">
        <v>20</v>
      </c>
      <c r="D9" s="1504"/>
      <c r="E9" s="739">
        <v>689</v>
      </c>
      <c r="F9" s="921">
        <v>100</v>
      </c>
      <c r="G9" s="883">
        <v>211</v>
      </c>
      <c r="H9" s="921">
        <v>30.6</v>
      </c>
      <c r="I9" s="884" t="s">
        <v>1111</v>
      </c>
      <c r="J9" s="921" t="s">
        <v>1112</v>
      </c>
      <c r="K9" s="884">
        <v>8</v>
      </c>
      <c r="L9" s="921">
        <v>1.2</v>
      </c>
      <c r="M9" s="884">
        <v>49</v>
      </c>
      <c r="N9" s="921">
        <v>7.1</v>
      </c>
      <c r="O9" s="912" t="s">
        <v>1111</v>
      </c>
      <c r="P9" s="918" t="s">
        <v>1111</v>
      </c>
      <c r="Q9" s="884">
        <v>399</v>
      </c>
      <c r="R9" s="921">
        <v>57.9</v>
      </c>
      <c r="S9" s="884" t="s">
        <v>924</v>
      </c>
      <c r="T9" s="921" t="s">
        <v>924</v>
      </c>
      <c r="U9" s="912" t="s">
        <v>924</v>
      </c>
      <c r="V9" s="918" t="s">
        <v>924</v>
      </c>
    </row>
    <row r="10" spans="1:22" ht="20.100000000000001" customHeight="1">
      <c r="B10" s="1502"/>
      <c r="C10" s="1505" t="s">
        <v>12</v>
      </c>
      <c r="D10" s="1506"/>
      <c r="E10" s="1311">
        <v>387</v>
      </c>
      <c r="F10" s="1086">
        <v>100</v>
      </c>
      <c r="G10" s="886">
        <v>201</v>
      </c>
      <c r="H10" s="1086">
        <v>51.9</v>
      </c>
      <c r="I10" s="887" t="s">
        <v>924</v>
      </c>
      <c r="J10" s="1086" t="s">
        <v>924</v>
      </c>
      <c r="K10" s="887">
        <v>16</v>
      </c>
      <c r="L10" s="1086">
        <v>4.0999999999999996</v>
      </c>
      <c r="M10" s="887">
        <v>16</v>
      </c>
      <c r="N10" s="1086">
        <v>4.0999999999999996</v>
      </c>
      <c r="O10" s="988" t="s">
        <v>924</v>
      </c>
      <c r="P10" s="1118" t="s">
        <v>924</v>
      </c>
      <c r="Q10" s="887">
        <v>141</v>
      </c>
      <c r="R10" s="1086">
        <v>36.4</v>
      </c>
      <c r="S10" s="887" t="s">
        <v>1111</v>
      </c>
      <c r="T10" s="1086" t="s">
        <v>1112</v>
      </c>
      <c r="U10" s="988">
        <v>0</v>
      </c>
      <c r="V10" s="1118">
        <v>0</v>
      </c>
    </row>
    <row r="11" spans="1:22" ht="20.100000000000001" customHeight="1">
      <c r="B11" s="1501" t="s">
        <v>226</v>
      </c>
      <c r="C11" s="1499" t="s">
        <v>41</v>
      </c>
      <c r="D11" s="1500"/>
      <c r="E11" s="740">
        <v>660</v>
      </c>
      <c r="F11" s="1087">
        <v>100</v>
      </c>
      <c r="G11" s="880">
        <v>225</v>
      </c>
      <c r="H11" s="1087">
        <v>34.1</v>
      </c>
      <c r="I11" s="881">
        <v>11</v>
      </c>
      <c r="J11" s="1087">
        <v>1.7</v>
      </c>
      <c r="K11" s="881">
        <v>15</v>
      </c>
      <c r="L11" s="1087">
        <v>2.2999999999999998</v>
      </c>
      <c r="M11" s="881">
        <v>49</v>
      </c>
      <c r="N11" s="1087">
        <v>7.4</v>
      </c>
      <c r="O11" s="916" t="s">
        <v>924</v>
      </c>
      <c r="P11" s="1119" t="s">
        <v>924</v>
      </c>
      <c r="Q11" s="881">
        <v>347</v>
      </c>
      <c r="R11" s="1087">
        <v>52.6</v>
      </c>
      <c r="S11" s="881" t="s">
        <v>1112</v>
      </c>
      <c r="T11" s="1087" t="s">
        <v>1126</v>
      </c>
      <c r="U11" s="916" t="s">
        <v>924</v>
      </c>
      <c r="V11" s="1119" t="s">
        <v>924</v>
      </c>
    </row>
    <row r="12" spans="1:22" ht="20.100000000000001" customHeight="1">
      <c r="B12" s="1507"/>
      <c r="C12" s="1684" t="s">
        <v>167</v>
      </c>
      <c r="D12" s="1500"/>
      <c r="E12" s="740">
        <v>267</v>
      </c>
      <c r="F12" s="1087">
        <v>100</v>
      </c>
      <c r="G12" s="880">
        <v>119</v>
      </c>
      <c r="H12" s="1087">
        <v>44.6</v>
      </c>
      <c r="I12" s="881" t="s">
        <v>924</v>
      </c>
      <c r="J12" s="1087" t="s">
        <v>924</v>
      </c>
      <c r="K12" s="881" t="s">
        <v>924</v>
      </c>
      <c r="L12" s="1087" t="s">
        <v>924</v>
      </c>
      <c r="M12" s="881">
        <v>11</v>
      </c>
      <c r="N12" s="1087">
        <v>4.0999999999999996</v>
      </c>
      <c r="O12" s="916" t="s">
        <v>924</v>
      </c>
      <c r="P12" s="1119" t="s">
        <v>924</v>
      </c>
      <c r="Q12" s="881">
        <v>125</v>
      </c>
      <c r="R12" s="1087">
        <v>46.8</v>
      </c>
      <c r="S12" s="881" t="s">
        <v>924</v>
      </c>
      <c r="T12" s="1087" t="s">
        <v>924</v>
      </c>
      <c r="U12" s="916">
        <v>0</v>
      </c>
      <c r="V12" s="1119">
        <v>0</v>
      </c>
    </row>
    <row r="13" spans="1:22" ht="20.100000000000001" customHeight="1">
      <c r="B13" s="1507"/>
      <c r="C13" s="1684" t="s">
        <v>9</v>
      </c>
      <c r="D13" s="1500"/>
      <c r="E13" s="740">
        <v>101</v>
      </c>
      <c r="F13" s="1087">
        <v>100</v>
      </c>
      <c r="G13" s="880">
        <v>46</v>
      </c>
      <c r="H13" s="1087">
        <v>45.5</v>
      </c>
      <c r="I13" s="881" t="s">
        <v>924</v>
      </c>
      <c r="J13" s="1087" t="s">
        <v>924</v>
      </c>
      <c r="K13" s="881" t="s">
        <v>924</v>
      </c>
      <c r="L13" s="1087" t="s">
        <v>924</v>
      </c>
      <c r="M13" s="881" t="s">
        <v>924</v>
      </c>
      <c r="N13" s="1087" t="s">
        <v>924</v>
      </c>
      <c r="O13" s="916">
        <v>0</v>
      </c>
      <c r="P13" s="1119">
        <v>0</v>
      </c>
      <c r="Q13" s="881">
        <v>47</v>
      </c>
      <c r="R13" s="1087">
        <v>46.5</v>
      </c>
      <c r="S13" s="881">
        <v>0</v>
      </c>
      <c r="T13" s="1087">
        <v>0</v>
      </c>
      <c r="U13" s="916">
        <v>0</v>
      </c>
      <c r="V13" s="1119">
        <v>0</v>
      </c>
    </row>
    <row r="14" spans="1:22" ht="20.100000000000001" customHeight="1">
      <c r="B14" s="1508"/>
      <c r="C14" s="1685" t="s">
        <v>93</v>
      </c>
      <c r="D14" s="1510"/>
      <c r="E14" s="743">
        <v>48</v>
      </c>
      <c r="F14" s="922">
        <v>100</v>
      </c>
      <c r="G14" s="889">
        <v>22</v>
      </c>
      <c r="H14" s="922">
        <v>45.8</v>
      </c>
      <c r="I14" s="890">
        <v>0</v>
      </c>
      <c r="J14" s="922">
        <v>0</v>
      </c>
      <c r="K14" s="890" t="s">
        <v>924</v>
      </c>
      <c r="L14" s="922" t="s">
        <v>924</v>
      </c>
      <c r="M14" s="890" t="s">
        <v>924</v>
      </c>
      <c r="N14" s="922" t="s">
        <v>924</v>
      </c>
      <c r="O14" s="914">
        <v>0</v>
      </c>
      <c r="P14" s="919">
        <v>0</v>
      </c>
      <c r="Q14" s="890">
        <v>21</v>
      </c>
      <c r="R14" s="922">
        <v>43.8</v>
      </c>
      <c r="S14" s="890">
        <v>0</v>
      </c>
      <c r="T14" s="922">
        <v>0</v>
      </c>
      <c r="U14" s="914">
        <v>0</v>
      </c>
      <c r="V14" s="919">
        <v>0</v>
      </c>
    </row>
    <row r="15" spans="1:22" s="78" customFormat="1" ht="15" customHeight="1">
      <c r="A15" s="77"/>
      <c r="B15" s="63" t="s">
        <v>55</v>
      </c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</row>
    <row r="16" spans="1:22" s="78" customFormat="1" ht="16.5">
      <c r="B16" s="63" t="s">
        <v>770</v>
      </c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</row>
    <row r="29" ht="12.75" customHeight="1"/>
    <row r="31" ht="12.75" customHeight="1"/>
    <row r="40" ht="12.75" customHeight="1"/>
    <row r="42" ht="12.75" customHeight="1"/>
  </sheetData>
  <mergeCells count="21">
    <mergeCell ref="B11:B14"/>
    <mergeCell ref="C11:D11"/>
    <mergeCell ref="C12:D12"/>
    <mergeCell ref="C13:D13"/>
    <mergeCell ref="C14:D14"/>
    <mergeCell ref="B7:D7"/>
    <mergeCell ref="B8:D8"/>
    <mergeCell ref="B9:B10"/>
    <mergeCell ref="C9:D9"/>
    <mergeCell ref="C10:D10"/>
    <mergeCell ref="S5:T5"/>
    <mergeCell ref="U5:V5"/>
    <mergeCell ref="B4:D6"/>
    <mergeCell ref="G4:V4"/>
    <mergeCell ref="G5:H5"/>
    <mergeCell ref="I5:J5"/>
    <mergeCell ref="K5:L5"/>
    <mergeCell ref="M5:N5"/>
    <mergeCell ref="O5:P5"/>
    <mergeCell ref="Q5:R5"/>
    <mergeCell ref="E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64" orientation="landscape" r:id="rId1"/>
  <colBreaks count="1" manualBreakCount="1">
    <brk id="6" max="1048575" man="1"/>
  </colBreak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R20"/>
  <sheetViews>
    <sheetView showZeros="0" zoomScaleNormal="100" zoomScaleSheetLayoutView="100" workbookViewId="0">
      <selection activeCell="I14" sqref="I14"/>
    </sheetView>
  </sheetViews>
  <sheetFormatPr defaultColWidth="9" defaultRowHeight="13.5"/>
  <cols>
    <col min="1" max="1" width="1.25" style="108" customWidth="1"/>
    <col min="2" max="2" width="3.625" style="108" customWidth="1"/>
    <col min="3" max="3" width="4.625" style="108" customWidth="1"/>
    <col min="4" max="4" width="8.625" style="108" customWidth="1"/>
    <col min="5" max="5" width="11" style="108" customWidth="1"/>
    <col min="6" max="6" width="14.125" style="108" customWidth="1"/>
    <col min="7" max="7" width="12.125" style="108" customWidth="1"/>
    <col min="8" max="10" width="11" style="108" customWidth="1"/>
    <col min="11" max="16384" width="9" style="108"/>
  </cols>
  <sheetData>
    <row r="1" spans="1:18" s="14" customFormat="1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20.100000000000001" customHeight="1">
      <c r="A2" s="107"/>
      <c r="B2" s="89" t="s">
        <v>722</v>
      </c>
      <c r="C2" s="89"/>
      <c r="E2" s="107"/>
      <c r="F2" s="107"/>
      <c r="G2" s="107"/>
      <c r="J2" s="48"/>
    </row>
    <row r="3" spans="1:18" s="78" customFormat="1" ht="20.100000000000001" customHeight="1">
      <c r="A3" s="77"/>
      <c r="B3" s="77"/>
      <c r="C3" s="77"/>
      <c r="D3" s="77"/>
      <c r="E3" s="77"/>
      <c r="F3" s="77"/>
      <c r="H3" s="200"/>
      <c r="J3" s="91" t="s">
        <v>572</v>
      </c>
    </row>
    <row r="4" spans="1:18" s="78" customFormat="1" ht="20.100000000000001" customHeight="1">
      <c r="A4" s="77"/>
      <c r="B4" s="1517"/>
      <c r="C4" s="1517"/>
      <c r="D4" s="1518"/>
      <c r="E4" s="1586" t="s">
        <v>573</v>
      </c>
      <c r="F4" s="1528"/>
      <c r="G4" s="1763"/>
      <c r="H4" s="1528" t="s">
        <v>329</v>
      </c>
      <c r="I4" s="1528"/>
      <c r="J4" s="1528"/>
    </row>
    <row r="5" spans="1:18" s="156" customFormat="1" ht="20.100000000000001" customHeight="1">
      <c r="A5" s="164"/>
      <c r="B5" s="1519"/>
      <c r="C5" s="1519"/>
      <c r="D5" s="1520"/>
      <c r="E5" s="1554" t="s">
        <v>597</v>
      </c>
      <c r="F5" s="1511" t="s">
        <v>241</v>
      </c>
      <c r="G5" s="201"/>
      <c r="H5" s="1554" t="s">
        <v>596</v>
      </c>
      <c r="I5" s="1511" t="s">
        <v>241</v>
      </c>
      <c r="J5" s="201"/>
      <c r="K5" s="164"/>
      <c r="L5" s="164"/>
      <c r="M5" s="164"/>
    </row>
    <row r="6" spans="1:18" s="156" customFormat="1" ht="30" customHeight="1">
      <c r="A6" s="164"/>
      <c r="B6" s="1521"/>
      <c r="C6" s="1521"/>
      <c r="D6" s="1522"/>
      <c r="E6" s="1611"/>
      <c r="F6" s="1764"/>
      <c r="G6" s="100" t="s">
        <v>574</v>
      </c>
      <c r="H6" s="1611"/>
      <c r="I6" s="1764"/>
      <c r="J6" s="100" t="s">
        <v>574</v>
      </c>
      <c r="K6" s="164"/>
      <c r="L6" s="164"/>
      <c r="M6" s="164"/>
    </row>
    <row r="7" spans="1:18" s="21" customFormat="1" ht="20.100000000000001" customHeight="1">
      <c r="A7" s="18"/>
      <c r="B7" s="1451" t="s">
        <v>196</v>
      </c>
      <c r="C7" s="1451"/>
      <c r="D7" s="1452"/>
      <c r="E7" s="833">
        <v>346140</v>
      </c>
      <c r="F7" s="871">
        <v>1649479641</v>
      </c>
      <c r="G7" s="833">
        <v>4765.3540214941931</v>
      </c>
      <c r="H7" s="872">
        <v>2995</v>
      </c>
      <c r="I7" s="833">
        <v>13591985</v>
      </c>
      <c r="J7" s="873">
        <v>4538.2253756260434</v>
      </c>
      <c r="K7" s="202"/>
      <c r="L7" s="202"/>
      <c r="M7" s="18"/>
    </row>
    <row r="8" spans="1:18" s="21" customFormat="1" ht="20.100000000000001" customHeight="1">
      <c r="A8" s="18"/>
      <c r="B8" s="1499" t="s">
        <v>324</v>
      </c>
      <c r="C8" s="1499"/>
      <c r="D8" s="1500"/>
      <c r="E8" s="838">
        <v>394820</v>
      </c>
      <c r="F8" s="874">
        <v>2164834991</v>
      </c>
      <c r="G8" s="838">
        <v>5483.0935388278203</v>
      </c>
      <c r="H8" s="875">
        <v>3226</v>
      </c>
      <c r="I8" s="838">
        <v>17674233</v>
      </c>
      <c r="J8" s="876">
        <v>5478.6835089894603</v>
      </c>
      <c r="K8" s="202"/>
      <c r="L8" s="202"/>
      <c r="M8" s="18"/>
    </row>
    <row r="9" spans="1:18" s="21" customFormat="1" ht="20.100000000000001" customHeight="1">
      <c r="B9" s="1509" t="s">
        <v>376</v>
      </c>
      <c r="C9" s="1509"/>
      <c r="D9" s="1510"/>
      <c r="E9" s="667">
        <v>468348</v>
      </c>
      <c r="F9" s="877">
        <v>3182309354</v>
      </c>
      <c r="G9" s="667">
        <v>6794.7538027278861</v>
      </c>
      <c r="H9" s="878">
        <v>3844</v>
      </c>
      <c r="I9" s="667">
        <v>26189105</v>
      </c>
      <c r="J9" s="879">
        <v>6812.9825702393337</v>
      </c>
      <c r="K9" s="202"/>
      <c r="L9" s="202"/>
      <c r="M9" s="18"/>
    </row>
    <row r="10" spans="1:18" s="78" customFormat="1" ht="20.100000000000001" customHeight="1">
      <c r="A10" s="77"/>
      <c r="B10" s="1499" t="s">
        <v>25</v>
      </c>
      <c r="C10" s="1499"/>
      <c r="D10" s="1500"/>
      <c r="E10" s="880">
        <v>19547</v>
      </c>
      <c r="F10" s="881">
        <v>153967296</v>
      </c>
      <c r="G10" s="882">
        <v>7876.7737248682661</v>
      </c>
      <c r="H10" s="880">
        <v>204</v>
      </c>
      <c r="I10" s="881">
        <v>1417040</v>
      </c>
      <c r="J10" s="882">
        <v>6946.2745098039213</v>
      </c>
      <c r="K10" s="77"/>
      <c r="L10" s="77"/>
      <c r="M10" s="77"/>
    </row>
    <row r="11" spans="1:18" s="78" customFormat="1" ht="20.100000000000001" customHeight="1">
      <c r="A11" s="77"/>
      <c r="B11" s="1501" t="s">
        <v>24</v>
      </c>
      <c r="C11" s="1503" t="s">
        <v>20</v>
      </c>
      <c r="D11" s="1504"/>
      <c r="E11" s="883">
        <v>12622</v>
      </c>
      <c r="F11" s="884">
        <v>100752735</v>
      </c>
      <c r="G11" s="885">
        <v>7982.3114403422596</v>
      </c>
      <c r="H11" s="883">
        <v>136</v>
      </c>
      <c r="I11" s="884">
        <v>927499</v>
      </c>
      <c r="J11" s="885">
        <v>6819.8455882352937</v>
      </c>
    </row>
    <row r="12" spans="1:18" s="78" customFormat="1" ht="20.100000000000001" customHeight="1">
      <c r="A12" s="77"/>
      <c r="B12" s="1502"/>
      <c r="C12" s="1505" t="s">
        <v>12</v>
      </c>
      <c r="D12" s="1506"/>
      <c r="E12" s="886">
        <v>6925</v>
      </c>
      <c r="F12" s="887">
        <v>53214561</v>
      </c>
      <c r="G12" s="888">
        <v>7684.4131407942241</v>
      </c>
      <c r="H12" s="886">
        <v>68</v>
      </c>
      <c r="I12" s="887">
        <v>489541</v>
      </c>
      <c r="J12" s="888">
        <v>7199.1323529411766</v>
      </c>
    </row>
    <row r="13" spans="1:18" s="78" customFormat="1" ht="20.100000000000001" customHeight="1">
      <c r="A13" s="77"/>
      <c r="B13" s="1501" t="s">
        <v>226</v>
      </c>
      <c r="C13" s="1463" t="s">
        <v>41</v>
      </c>
      <c r="D13" s="1459"/>
      <c r="E13" s="880">
        <v>17467</v>
      </c>
      <c r="F13" s="881">
        <v>135224617</v>
      </c>
      <c r="G13" s="882">
        <v>7741.7196427549088</v>
      </c>
      <c r="H13" s="880">
        <v>181</v>
      </c>
      <c r="I13" s="881">
        <v>1195513</v>
      </c>
      <c r="J13" s="882">
        <v>6605.0441988950279</v>
      </c>
    </row>
    <row r="14" spans="1:18" s="78" customFormat="1" ht="20.100000000000001" customHeight="1">
      <c r="A14" s="77"/>
      <c r="B14" s="1507"/>
      <c r="C14" s="1458" t="s">
        <v>167</v>
      </c>
      <c r="D14" s="1459"/>
      <c r="E14" s="880">
        <v>1846</v>
      </c>
      <c r="F14" s="881">
        <v>16622779</v>
      </c>
      <c r="G14" s="882">
        <v>9004.7556879739986</v>
      </c>
      <c r="H14" s="880" t="s">
        <v>1114</v>
      </c>
      <c r="I14" s="881">
        <v>183922</v>
      </c>
      <c r="J14" s="882">
        <v>9680.105263157895</v>
      </c>
    </row>
    <row r="15" spans="1:18" s="78" customFormat="1" ht="20.100000000000001" customHeight="1">
      <c r="A15" s="77"/>
      <c r="B15" s="1507"/>
      <c r="C15" s="1458" t="s">
        <v>9</v>
      </c>
      <c r="D15" s="1459"/>
      <c r="E15" s="880">
        <v>228</v>
      </c>
      <c r="F15" s="881">
        <v>2056941</v>
      </c>
      <c r="G15" s="882">
        <v>9021.6710526315783</v>
      </c>
      <c r="H15" s="880" t="s">
        <v>924</v>
      </c>
      <c r="I15" s="881">
        <v>37605</v>
      </c>
      <c r="J15" s="882">
        <v>9401.25</v>
      </c>
    </row>
    <row r="16" spans="1:18" s="78" customFormat="1" ht="20.100000000000001" customHeight="1">
      <c r="A16" s="77"/>
      <c r="B16" s="1508"/>
      <c r="C16" s="1529" t="s">
        <v>93</v>
      </c>
      <c r="D16" s="1465"/>
      <c r="E16" s="889">
        <v>6</v>
      </c>
      <c r="F16" s="890">
        <v>62958</v>
      </c>
      <c r="G16" s="891">
        <v>10493</v>
      </c>
      <c r="H16" s="889">
        <v>0</v>
      </c>
      <c r="I16" s="890">
        <v>0</v>
      </c>
      <c r="J16" s="891" t="s">
        <v>1007</v>
      </c>
    </row>
    <row r="17" spans="1:7" s="78" customFormat="1" ht="15" customHeight="1">
      <c r="A17" s="77"/>
      <c r="B17" s="35" t="s">
        <v>571</v>
      </c>
      <c r="C17" s="63"/>
      <c r="E17" s="203"/>
      <c r="F17" s="203"/>
      <c r="G17" s="203"/>
    </row>
    <row r="18" spans="1:7" s="78" customFormat="1" ht="15" customHeight="1">
      <c r="B18" s="63" t="s">
        <v>758</v>
      </c>
      <c r="C18" s="63"/>
    </row>
    <row r="19" spans="1:7" s="78" customFormat="1" ht="15" customHeight="1">
      <c r="A19" s="77"/>
      <c r="B19" s="63" t="s">
        <v>576</v>
      </c>
      <c r="C19" s="63"/>
      <c r="D19" s="63"/>
      <c r="E19" s="64"/>
      <c r="F19" s="204"/>
      <c r="G19" s="64"/>
    </row>
    <row r="20" spans="1:7" ht="15" customHeight="1">
      <c r="B20" s="63" t="s">
        <v>575</v>
      </c>
      <c r="C20" s="63"/>
    </row>
  </sheetData>
  <mergeCells count="19">
    <mergeCell ref="B10:D10"/>
    <mergeCell ref="B11:B12"/>
    <mergeCell ref="C11:D11"/>
    <mergeCell ref="C12:D12"/>
    <mergeCell ref="B13:B16"/>
    <mergeCell ref="C13:D13"/>
    <mergeCell ref="C14:D14"/>
    <mergeCell ref="C15:D15"/>
    <mergeCell ref="C16:D16"/>
    <mergeCell ref="H4:J4"/>
    <mergeCell ref="E5:E6"/>
    <mergeCell ref="F5:F6"/>
    <mergeCell ref="H5:H6"/>
    <mergeCell ref="I5:I6"/>
    <mergeCell ref="B8:D8"/>
    <mergeCell ref="B7:D7"/>
    <mergeCell ref="B9:D9"/>
    <mergeCell ref="B4:D6"/>
    <mergeCell ref="E4:G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autoPageBreaks="0" fitToPage="1"/>
  </sheetPr>
  <dimension ref="A1:S16"/>
  <sheetViews>
    <sheetView showGridLines="0" showZeros="0" zoomScaleNormal="100" zoomScaleSheetLayoutView="100" workbookViewId="0">
      <selection activeCell="M15" sqref="M15"/>
    </sheetView>
  </sheetViews>
  <sheetFormatPr defaultColWidth="9" defaultRowHeight="13.5"/>
  <cols>
    <col min="1" max="1" width="1.25" style="14" customWidth="1"/>
    <col min="2" max="2" width="3.625" style="14" customWidth="1"/>
    <col min="3" max="3" width="12.625" style="14" customWidth="1"/>
    <col min="4" max="4" width="9.75" style="14" customWidth="1"/>
    <col min="5" max="6" width="8.625" style="14" customWidth="1"/>
    <col min="7" max="7" width="7.625" style="14" customWidth="1"/>
    <col min="8" max="8" width="8.625" style="14" customWidth="1"/>
    <col min="9" max="9" width="7.625" style="14" customWidth="1"/>
    <col min="10" max="10" width="8.625" style="14" customWidth="1"/>
    <col min="11" max="11" width="7.625" style="14" customWidth="1"/>
    <col min="12" max="12" width="8.625" style="14" customWidth="1"/>
    <col min="13" max="13" width="7.625" style="14" customWidth="1"/>
    <col min="14" max="14" width="8.625" style="14" customWidth="1"/>
    <col min="15" max="15" width="7.625" style="14" customWidth="1"/>
    <col min="16" max="16" width="8.625" style="14" customWidth="1"/>
    <col min="17" max="17" width="7.625" style="14" customWidth="1"/>
    <col min="18" max="18" width="8.625" style="14" customWidth="1"/>
    <col min="19" max="19" width="7.625" style="14" customWidth="1"/>
    <col min="20" max="16384" width="9" style="14"/>
  </cols>
  <sheetData>
    <row r="1" spans="1:19" ht="14.1" customHeight="1">
      <c r="A1" s="12"/>
      <c r="B1" s="41" t="s">
        <v>0</v>
      </c>
      <c r="C1" s="41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ht="20.100000000000001" customHeight="1">
      <c r="A2" s="12"/>
      <c r="B2" s="16" t="s">
        <v>723</v>
      </c>
      <c r="C2" s="16"/>
      <c r="D2" s="16"/>
      <c r="E2" s="16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</row>
    <row r="3" spans="1:19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20" t="s">
        <v>113</v>
      </c>
    </row>
    <row r="4" spans="1:19" s="21" customFormat="1" ht="20.100000000000001" customHeight="1">
      <c r="A4" s="18"/>
      <c r="B4" s="1429"/>
      <c r="C4" s="1479"/>
      <c r="D4" s="1444" t="s">
        <v>187</v>
      </c>
      <c r="E4" s="1429"/>
      <c r="F4" s="1432"/>
      <c r="G4" s="1432"/>
      <c r="H4" s="1432"/>
      <c r="I4" s="1432"/>
      <c r="J4" s="1432"/>
      <c r="K4" s="1432"/>
      <c r="L4" s="1432"/>
      <c r="M4" s="1432"/>
      <c r="N4" s="1432"/>
      <c r="O4" s="1432"/>
      <c r="P4" s="1432"/>
      <c r="Q4" s="1432"/>
      <c r="R4" s="1432"/>
      <c r="S4" s="1432"/>
    </row>
    <row r="5" spans="1:19" s="21" customFormat="1" ht="20.100000000000001" customHeight="1">
      <c r="A5" s="18"/>
      <c r="B5" s="1430"/>
      <c r="C5" s="1472"/>
      <c r="D5" s="1445"/>
      <c r="E5" s="1430"/>
      <c r="F5" s="1433" t="s">
        <v>154</v>
      </c>
      <c r="G5" s="1434"/>
      <c r="H5" s="1437" t="s">
        <v>155</v>
      </c>
      <c r="I5" s="1434"/>
      <c r="J5" s="1437" t="s">
        <v>98</v>
      </c>
      <c r="K5" s="1434"/>
      <c r="L5" s="1437" t="s">
        <v>97</v>
      </c>
      <c r="M5" s="1434"/>
      <c r="N5" s="1438" t="s">
        <v>96</v>
      </c>
      <c r="O5" s="1436"/>
      <c r="P5" s="1438" t="s">
        <v>92</v>
      </c>
      <c r="Q5" s="1436"/>
      <c r="R5" s="1539" t="s">
        <v>105</v>
      </c>
      <c r="S5" s="1442"/>
    </row>
    <row r="6" spans="1:19" s="21" customFormat="1" ht="20.100000000000001" customHeight="1">
      <c r="A6" s="18"/>
      <c r="B6" s="1431"/>
      <c r="C6" s="1490"/>
      <c r="D6" s="52"/>
      <c r="E6" s="23" t="s">
        <v>2</v>
      </c>
      <c r="F6" s="44"/>
      <c r="G6" s="27" t="s">
        <v>85</v>
      </c>
      <c r="H6" s="53"/>
      <c r="I6" s="25" t="s">
        <v>4</v>
      </c>
      <c r="J6" s="46"/>
      <c r="K6" s="27" t="s">
        <v>85</v>
      </c>
      <c r="L6" s="53"/>
      <c r="M6" s="25" t="s">
        <v>85</v>
      </c>
      <c r="N6" s="46"/>
      <c r="O6" s="27" t="s">
        <v>85</v>
      </c>
      <c r="P6" s="53"/>
      <c r="Q6" s="25" t="s">
        <v>85</v>
      </c>
      <c r="R6" s="46"/>
      <c r="S6" s="25" t="s">
        <v>85</v>
      </c>
    </row>
    <row r="7" spans="1:19" s="21" customFormat="1" ht="20.100000000000001" customHeight="1">
      <c r="A7" s="18"/>
      <c r="B7" s="1451" t="s">
        <v>552</v>
      </c>
      <c r="C7" s="1452"/>
      <c r="D7" s="475">
        <v>1256073</v>
      </c>
      <c r="E7" s="856">
        <v>100</v>
      </c>
      <c r="F7" s="645">
        <v>13138</v>
      </c>
      <c r="G7" s="756">
        <v>1</v>
      </c>
      <c r="H7" s="472">
        <v>251093</v>
      </c>
      <c r="I7" s="756">
        <v>20</v>
      </c>
      <c r="J7" s="472">
        <v>226735</v>
      </c>
      <c r="K7" s="756">
        <v>18.100000000000001</v>
      </c>
      <c r="L7" s="472">
        <v>243384</v>
      </c>
      <c r="M7" s="756">
        <v>19.399999999999999</v>
      </c>
      <c r="N7" s="472">
        <v>269774</v>
      </c>
      <c r="O7" s="857">
        <v>21.5</v>
      </c>
      <c r="P7" s="246">
        <v>149956</v>
      </c>
      <c r="Q7" s="857">
        <v>11.9</v>
      </c>
      <c r="R7" s="246">
        <v>101993</v>
      </c>
      <c r="S7" s="861">
        <v>8.1</v>
      </c>
    </row>
    <row r="8" spans="1:19" s="21" customFormat="1" ht="20.100000000000001" customHeight="1">
      <c r="A8" s="18"/>
      <c r="B8" s="1453" t="s">
        <v>24</v>
      </c>
      <c r="C8" s="153" t="s">
        <v>554</v>
      </c>
      <c r="D8" s="491">
        <v>539253</v>
      </c>
      <c r="E8" s="539">
        <v>100</v>
      </c>
      <c r="F8" s="522">
        <v>6437</v>
      </c>
      <c r="G8" s="730">
        <v>1.2</v>
      </c>
      <c r="H8" s="488">
        <v>109021</v>
      </c>
      <c r="I8" s="730">
        <v>20.2</v>
      </c>
      <c r="J8" s="488">
        <v>90488</v>
      </c>
      <c r="K8" s="730">
        <v>16.8</v>
      </c>
      <c r="L8" s="488">
        <v>90390</v>
      </c>
      <c r="M8" s="730">
        <v>16.8</v>
      </c>
      <c r="N8" s="488">
        <v>109027</v>
      </c>
      <c r="O8" s="858">
        <v>20.2</v>
      </c>
      <c r="P8" s="853">
        <v>77569</v>
      </c>
      <c r="Q8" s="858">
        <v>14.4</v>
      </c>
      <c r="R8" s="853">
        <v>56321</v>
      </c>
      <c r="S8" s="862">
        <v>10.4</v>
      </c>
    </row>
    <row r="9" spans="1:19" s="21" customFormat="1" ht="20.100000000000001" customHeight="1">
      <c r="A9" s="18"/>
      <c r="B9" s="1455"/>
      <c r="C9" s="142" t="s">
        <v>553</v>
      </c>
      <c r="D9" s="507">
        <v>716820</v>
      </c>
      <c r="E9" s="537">
        <v>100</v>
      </c>
      <c r="F9" s="524">
        <v>6701</v>
      </c>
      <c r="G9" s="732">
        <v>0.9</v>
      </c>
      <c r="H9" s="504">
        <v>142072</v>
      </c>
      <c r="I9" s="732">
        <v>19.8</v>
      </c>
      <c r="J9" s="504">
        <v>136247</v>
      </c>
      <c r="K9" s="732">
        <v>19</v>
      </c>
      <c r="L9" s="504">
        <v>152994</v>
      </c>
      <c r="M9" s="732">
        <v>21.3</v>
      </c>
      <c r="N9" s="504">
        <v>160747</v>
      </c>
      <c r="O9" s="857">
        <v>22.4</v>
      </c>
      <c r="P9" s="854">
        <v>72387</v>
      </c>
      <c r="Q9" s="857">
        <v>10.1</v>
      </c>
      <c r="R9" s="854">
        <v>45672</v>
      </c>
      <c r="S9" s="861">
        <v>6.4</v>
      </c>
    </row>
    <row r="10" spans="1:19" s="21" customFormat="1" ht="20.100000000000001" customHeight="1">
      <c r="A10" s="18"/>
      <c r="B10" s="1451" t="s">
        <v>329</v>
      </c>
      <c r="C10" s="1452"/>
      <c r="D10" s="475">
        <v>11655</v>
      </c>
      <c r="E10" s="856">
        <v>100</v>
      </c>
      <c r="F10" s="645">
        <v>212</v>
      </c>
      <c r="G10" s="756">
        <v>1.8</v>
      </c>
      <c r="H10" s="472">
        <v>2190</v>
      </c>
      <c r="I10" s="756">
        <v>18.8</v>
      </c>
      <c r="J10" s="472">
        <v>1690</v>
      </c>
      <c r="K10" s="756">
        <v>14.5</v>
      </c>
      <c r="L10" s="472">
        <v>2149</v>
      </c>
      <c r="M10" s="756">
        <v>18.399999999999999</v>
      </c>
      <c r="N10" s="472">
        <v>2515</v>
      </c>
      <c r="O10" s="859">
        <v>21.6</v>
      </c>
      <c r="P10" s="855">
        <v>1626</v>
      </c>
      <c r="Q10" s="859">
        <v>14</v>
      </c>
      <c r="R10" s="855">
        <v>1273</v>
      </c>
      <c r="S10" s="863">
        <v>10.9</v>
      </c>
    </row>
    <row r="11" spans="1:19" s="21" customFormat="1" ht="20.100000000000001" customHeight="1">
      <c r="A11" s="18"/>
      <c r="B11" s="1453" t="s">
        <v>24</v>
      </c>
      <c r="C11" s="153" t="s">
        <v>554</v>
      </c>
      <c r="D11" s="491">
        <v>5566</v>
      </c>
      <c r="E11" s="539">
        <v>100</v>
      </c>
      <c r="F11" s="522">
        <v>89</v>
      </c>
      <c r="G11" s="730">
        <v>1.6</v>
      </c>
      <c r="H11" s="488">
        <v>1042</v>
      </c>
      <c r="I11" s="730">
        <v>18.7</v>
      </c>
      <c r="J11" s="488">
        <v>691</v>
      </c>
      <c r="K11" s="730">
        <v>12.4</v>
      </c>
      <c r="L11" s="488">
        <v>859</v>
      </c>
      <c r="M11" s="730">
        <v>15.4</v>
      </c>
      <c r="N11" s="488">
        <v>1157</v>
      </c>
      <c r="O11" s="858">
        <v>20.8</v>
      </c>
      <c r="P11" s="853">
        <v>854</v>
      </c>
      <c r="Q11" s="858">
        <v>15.3</v>
      </c>
      <c r="R11" s="853">
        <v>874</v>
      </c>
      <c r="S11" s="862">
        <v>15.7</v>
      </c>
    </row>
    <row r="12" spans="1:19" s="21" customFormat="1" ht="20.100000000000001" customHeight="1">
      <c r="A12" s="18"/>
      <c r="B12" s="1455"/>
      <c r="C12" s="86" t="s">
        <v>493</v>
      </c>
      <c r="D12" s="515">
        <v>6089</v>
      </c>
      <c r="E12" s="541">
        <v>100</v>
      </c>
      <c r="F12" s="525">
        <v>123</v>
      </c>
      <c r="G12" s="747">
        <v>2</v>
      </c>
      <c r="H12" s="512">
        <v>1148</v>
      </c>
      <c r="I12" s="747">
        <v>18.899999999999999</v>
      </c>
      <c r="J12" s="512">
        <v>999</v>
      </c>
      <c r="K12" s="747">
        <v>16.399999999999999</v>
      </c>
      <c r="L12" s="512">
        <v>1290</v>
      </c>
      <c r="M12" s="747">
        <v>21.2</v>
      </c>
      <c r="N12" s="512">
        <v>1358</v>
      </c>
      <c r="O12" s="860">
        <v>22.3</v>
      </c>
      <c r="P12" s="723">
        <v>772</v>
      </c>
      <c r="Q12" s="860">
        <v>12.7</v>
      </c>
      <c r="R12" s="723">
        <v>399</v>
      </c>
      <c r="S12" s="864">
        <v>6.6</v>
      </c>
    </row>
    <row r="13" spans="1:19" s="21" customFormat="1" ht="15" customHeight="1">
      <c r="A13" s="18"/>
      <c r="B13" s="35" t="s">
        <v>174</v>
      </c>
      <c r="C13" s="35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</row>
    <row r="14" spans="1:19" s="21" customFormat="1" ht="15" customHeight="1">
      <c r="A14" s="18"/>
      <c r="B14" s="35" t="s">
        <v>771</v>
      </c>
      <c r="C14" s="35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spans="1:19" s="21" customFormat="1" ht="15" customHeight="1">
      <c r="A15" s="18"/>
      <c r="B15" s="35"/>
      <c r="C15" s="35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</row>
    <row r="16" spans="1:19" s="21" customFormat="1" ht="16.5"/>
  </sheetData>
  <mergeCells count="14">
    <mergeCell ref="B11:B12"/>
    <mergeCell ref="B8:B9"/>
    <mergeCell ref="B10:C10"/>
    <mergeCell ref="R5:S5"/>
    <mergeCell ref="B4:C6"/>
    <mergeCell ref="B7:C7"/>
    <mergeCell ref="F4:S4"/>
    <mergeCell ref="F5:G5"/>
    <mergeCell ref="H5:I5"/>
    <mergeCell ref="J5:K5"/>
    <mergeCell ref="L5:M5"/>
    <mergeCell ref="N5:O5"/>
    <mergeCell ref="P5:Q5"/>
    <mergeCell ref="D4:E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8" fitToHeight="0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rgb="FFFFFF66"/>
    <pageSetUpPr fitToPage="1"/>
  </sheetPr>
  <dimension ref="A1:S24"/>
  <sheetViews>
    <sheetView showZeros="0" zoomScaleNormal="100" zoomScaleSheetLayoutView="100" workbookViewId="0">
      <selection activeCell="N20" sqref="N20"/>
    </sheetView>
  </sheetViews>
  <sheetFormatPr defaultColWidth="9" defaultRowHeight="13.5"/>
  <cols>
    <col min="1" max="1" width="1.25" style="14" customWidth="1"/>
    <col min="2" max="3" width="3.625" style="14" customWidth="1"/>
    <col min="4" max="4" width="9.625" style="14" customWidth="1"/>
    <col min="5" max="18" width="8.625" style="14" customWidth="1"/>
    <col min="19" max="16384" width="9" style="14"/>
  </cols>
  <sheetData>
    <row r="1" spans="1:19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9" ht="20.100000000000001" customHeight="1">
      <c r="A2" s="12"/>
      <c r="B2" s="16" t="s">
        <v>724</v>
      </c>
      <c r="D2" s="16"/>
      <c r="E2" s="16"/>
      <c r="F2" s="16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9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20" t="s">
        <v>113</v>
      </c>
    </row>
    <row r="4" spans="1:19" s="21" customFormat="1" ht="20.100000000000001" customHeight="1">
      <c r="A4" s="18"/>
      <c r="B4" s="1441"/>
      <c r="C4" s="1441"/>
      <c r="D4" s="1447"/>
      <c r="E4" s="1444" t="s">
        <v>187</v>
      </c>
      <c r="F4" s="1429"/>
      <c r="G4" s="1489" t="s">
        <v>859</v>
      </c>
      <c r="H4" s="1432"/>
      <c r="I4" s="1432"/>
      <c r="J4" s="1432"/>
      <c r="K4" s="1432"/>
      <c r="L4" s="1432"/>
      <c r="M4" s="1432"/>
      <c r="N4" s="1432"/>
      <c r="O4" s="1432"/>
      <c r="P4" s="1432"/>
      <c r="Q4" s="1432"/>
      <c r="R4" s="1432"/>
      <c r="S4" s="14"/>
    </row>
    <row r="5" spans="1:19" s="21" customFormat="1" ht="34.9" customHeight="1">
      <c r="A5" s="18"/>
      <c r="B5" s="1442"/>
      <c r="C5" s="1442"/>
      <c r="D5" s="1448"/>
      <c r="E5" s="1445"/>
      <c r="F5" s="1430"/>
      <c r="G5" s="1765" t="s">
        <v>67</v>
      </c>
      <c r="H5" s="1766"/>
      <c r="I5" s="1767" t="s">
        <v>68</v>
      </c>
      <c r="J5" s="1766"/>
      <c r="K5" s="1767" t="s">
        <v>69</v>
      </c>
      <c r="L5" s="1766"/>
      <c r="M5" s="1767" t="s">
        <v>70</v>
      </c>
      <c r="N5" s="1766"/>
      <c r="O5" s="1437" t="s">
        <v>71</v>
      </c>
      <c r="P5" s="1434"/>
      <c r="Q5" s="1441" t="s">
        <v>72</v>
      </c>
      <c r="R5" s="1441"/>
      <c r="S5" s="14"/>
    </row>
    <row r="6" spans="1:19" s="21" customFormat="1" ht="19.5" customHeight="1">
      <c r="A6" s="18"/>
      <c r="B6" s="1449"/>
      <c r="C6" s="1449"/>
      <c r="D6" s="1450"/>
      <c r="E6" s="52"/>
      <c r="F6" s="23" t="s">
        <v>2</v>
      </c>
      <c r="G6" s="44"/>
      <c r="H6" s="27" t="s">
        <v>43</v>
      </c>
      <c r="I6" s="46"/>
      <c r="J6" s="27" t="s">
        <v>4</v>
      </c>
      <c r="K6" s="46"/>
      <c r="L6" s="27" t="s">
        <v>4</v>
      </c>
      <c r="M6" s="46"/>
      <c r="N6" s="27" t="s">
        <v>4</v>
      </c>
      <c r="O6" s="46"/>
      <c r="P6" s="27" t="s">
        <v>4</v>
      </c>
      <c r="Q6" s="53"/>
      <c r="R6" s="25" t="s">
        <v>43</v>
      </c>
      <c r="S6" s="14"/>
    </row>
    <row r="7" spans="1:19" s="21" customFormat="1" ht="20.100000000000001" customHeight="1">
      <c r="A7" s="18"/>
      <c r="B7" s="1451" t="s">
        <v>332</v>
      </c>
      <c r="C7" s="1451"/>
      <c r="D7" s="1452"/>
      <c r="E7" s="645">
        <v>11655</v>
      </c>
      <c r="F7" s="756">
        <v>100</v>
      </c>
      <c r="G7" s="475">
        <v>7024</v>
      </c>
      <c r="H7" s="756">
        <v>60.3</v>
      </c>
      <c r="I7" s="469">
        <v>571</v>
      </c>
      <c r="J7" s="756">
        <v>4.9000000000000004</v>
      </c>
      <c r="K7" s="469">
        <v>725</v>
      </c>
      <c r="L7" s="756">
        <v>6.2</v>
      </c>
      <c r="M7" s="469">
        <v>216</v>
      </c>
      <c r="N7" s="756">
        <v>1.9</v>
      </c>
      <c r="O7" s="469">
        <v>105</v>
      </c>
      <c r="P7" s="756">
        <v>0.9</v>
      </c>
      <c r="Q7" s="471">
        <v>3014</v>
      </c>
      <c r="R7" s="526">
        <v>25.9</v>
      </c>
      <c r="S7" s="14"/>
    </row>
    <row r="8" spans="1:19" s="21" customFormat="1" ht="20.100000000000001" customHeight="1">
      <c r="A8" s="18"/>
      <c r="B8" s="1453" t="s">
        <v>44</v>
      </c>
      <c r="C8" s="1462" t="s">
        <v>45</v>
      </c>
      <c r="D8" s="1457"/>
      <c r="E8" s="522">
        <v>5566</v>
      </c>
      <c r="F8" s="730">
        <v>100</v>
      </c>
      <c r="G8" s="491">
        <v>3551</v>
      </c>
      <c r="H8" s="730">
        <v>63.8</v>
      </c>
      <c r="I8" s="485">
        <v>134</v>
      </c>
      <c r="J8" s="730">
        <v>2.4</v>
      </c>
      <c r="K8" s="485">
        <v>320</v>
      </c>
      <c r="L8" s="730">
        <v>5.7</v>
      </c>
      <c r="M8" s="485" t="s">
        <v>1111</v>
      </c>
      <c r="N8" s="730" t="s">
        <v>1114</v>
      </c>
      <c r="O8" s="485" t="s">
        <v>924</v>
      </c>
      <c r="P8" s="730" t="s">
        <v>924</v>
      </c>
      <c r="Q8" s="487">
        <v>1508</v>
      </c>
      <c r="R8" s="527">
        <v>27.1</v>
      </c>
      <c r="S8" s="14"/>
    </row>
    <row r="9" spans="1:19" s="21" customFormat="1" ht="20.100000000000001" customHeight="1">
      <c r="A9" s="18"/>
      <c r="B9" s="1497"/>
      <c r="C9" s="1557" t="s">
        <v>46</v>
      </c>
      <c r="D9" s="1531"/>
      <c r="E9" s="523">
        <v>6089</v>
      </c>
      <c r="F9" s="867">
        <v>100</v>
      </c>
      <c r="G9" s="499">
        <v>3473</v>
      </c>
      <c r="H9" s="867">
        <v>57</v>
      </c>
      <c r="I9" s="493">
        <v>437</v>
      </c>
      <c r="J9" s="867">
        <v>7.2</v>
      </c>
      <c r="K9" s="493">
        <v>405</v>
      </c>
      <c r="L9" s="867">
        <v>6.7</v>
      </c>
      <c r="M9" s="493" t="s">
        <v>1111</v>
      </c>
      <c r="N9" s="867" t="s">
        <v>1111</v>
      </c>
      <c r="O9" s="493" t="s">
        <v>1111</v>
      </c>
      <c r="P9" s="867" t="s">
        <v>1111</v>
      </c>
      <c r="Q9" s="495">
        <v>1506</v>
      </c>
      <c r="R9" s="528">
        <v>24.7</v>
      </c>
      <c r="S9" s="14"/>
    </row>
    <row r="10" spans="1:19" s="21" customFormat="1" ht="20.100000000000001" customHeight="1">
      <c r="A10" s="18"/>
      <c r="B10" s="1453" t="s">
        <v>226</v>
      </c>
      <c r="C10" s="1462" t="s">
        <v>47</v>
      </c>
      <c r="D10" s="1457"/>
      <c r="E10" s="522">
        <v>212</v>
      </c>
      <c r="F10" s="730">
        <v>100</v>
      </c>
      <c r="G10" s="491">
        <v>97</v>
      </c>
      <c r="H10" s="730">
        <v>45.8</v>
      </c>
      <c r="I10" s="485">
        <v>9</v>
      </c>
      <c r="J10" s="730">
        <v>4.2</v>
      </c>
      <c r="K10" s="485">
        <v>27</v>
      </c>
      <c r="L10" s="730">
        <v>12.7</v>
      </c>
      <c r="M10" s="485">
        <v>9</v>
      </c>
      <c r="N10" s="730">
        <v>4.2</v>
      </c>
      <c r="O10" s="485">
        <v>0</v>
      </c>
      <c r="P10" s="730">
        <v>0</v>
      </c>
      <c r="Q10" s="487">
        <v>70</v>
      </c>
      <c r="R10" s="527">
        <v>33</v>
      </c>
      <c r="S10" s="14"/>
    </row>
    <row r="11" spans="1:19" s="21" customFormat="1" ht="20.100000000000001" customHeight="1">
      <c r="A11" s="18"/>
      <c r="B11" s="1454"/>
      <c r="C11" s="1463" t="s">
        <v>48</v>
      </c>
      <c r="D11" s="1459"/>
      <c r="E11" s="524">
        <v>2190</v>
      </c>
      <c r="F11" s="732">
        <v>100</v>
      </c>
      <c r="G11" s="507">
        <v>1033</v>
      </c>
      <c r="H11" s="732">
        <v>47.2</v>
      </c>
      <c r="I11" s="501">
        <v>89</v>
      </c>
      <c r="J11" s="732">
        <v>4.0999999999999996</v>
      </c>
      <c r="K11" s="501">
        <v>115</v>
      </c>
      <c r="L11" s="732">
        <v>5.3</v>
      </c>
      <c r="M11" s="501">
        <v>58</v>
      </c>
      <c r="N11" s="732">
        <v>2.6</v>
      </c>
      <c r="O11" s="501">
        <v>0</v>
      </c>
      <c r="P11" s="732">
        <v>0</v>
      </c>
      <c r="Q11" s="503">
        <v>895</v>
      </c>
      <c r="R11" s="529">
        <v>40.9</v>
      </c>
      <c r="S11" s="14"/>
    </row>
    <row r="12" spans="1:19" s="21" customFormat="1" ht="20.100000000000001" customHeight="1">
      <c r="A12" s="18"/>
      <c r="B12" s="1454"/>
      <c r="C12" s="1463" t="s">
        <v>49</v>
      </c>
      <c r="D12" s="1459"/>
      <c r="E12" s="524">
        <v>1690</v>
      </c>
      <c r="F12" s="732">
        <v>100</v>
      </c>
      <c r="G12" s="507">
        <v>984</v>
      </c>
      <c r="H12" s="732">
        <v>58.2</v>
      </c>
      <c r="I12" s="501">
        <v>102</v>
      </c>
      <c r="J12" s="732">
        <v>6</v>
      </c>
      <c r="K12" s="501">
        <v>77</v>
      </c>
      <c r="L12" s="732">
        <v>4.5999999999999996</v>
      </c>
      <c r="M12" s="501">
        <v>41</v>
      </c>
      <c r="N12" s="732">
        <v>2.4</v>
      </c>
      <c r="O12" s="501">
        <v>0</v>
      </c>
      <c r="P12" s="732">
        <v>0</v>
      </c>
      <c r="Q12" s="503">
        <v>486</v>
      </c>
      <c r="R12" s="529">
        <v>28.8</v>
      </c>
      <c r="S12" s="14"/>
    </row>
    <row r="13" spans="1:19" s="21" customFormat="1" ht="20.100000000000001" customHeight="1">
      <c r="A13" s="18"/>
      <c r="B13" s="1454"/>
      <c r="C13" s="1463" t="s">
        <v>50</v>
      </c>
      <c r="D13" s="1459"/>
      <c r="E13" s="524">
        <v>2149</v>
      </c>
      <c r="F13" s="732">
        <v>100</v>
      </c>
      <c r="G13" s="507">
        <v>1362</v>
      </c>
      <c r="H13" s="732">
        <v>63.4</v>
      </c>
      <c r="I13" s="501">
        <v>101</v>
      </c>
      <c r="J13" s="732">
        <v>4.7</v>
      </c>
      <c r="K13" s="501">
        <v>115</v>
      </c>
      <c r="L13" s="732">
        <v>5.4</v>
      </c>
      <c r="M13" s="501" t="s">
        <v>1111</v>
      </c>
      <c r="N13" s="732" t="s">
        <v>1111</v>
      </c>
      <c r="O13" s="501" t="s">
        <v>924</v>
      </c>
      <c r="P13" s="732" t="s">
        <v>924</v>
      </c>
      <c r="Q13" s="503">
        <v>531</v>
      </c>
      <c r="R13" s="529">
        <v>24.7</v>
      </c>
      <c r="S13" s="14"/>
    </row>
    <row r="14" spans="1:19" s="21" customFormat="1" ht="20.100000000000001" customHeight="1">
      <c r="A14" s="18"/>
      <c r="B14" s="1454"/>
      <c r="C14" s="1463" t="s">
        <v>51</v>
      </c>
      <c r="D14" s="1459"/>
      <c r="E14" s="524">
        <v>2515</v>
      </c>
      <c r="F14" s="732">
        <v>100</v>
      </c>
      <c r="G14" s="507">
        <v>1673</v>
      </c>
      <c r="H14" s="732">
        <v>66.5</v>
      </c>
      <c r="I14" s="501">
        <v>121</v>
      </c>
      <c r="J14" s="732">
        <v>4.8</v>
      </c>
      <c r="K14" s="501">
        <v>160</v>
      </c>
      <c r="L14" s="732">
        <v>6.4</v>
      </c>
      <c r="M14" s="501" t="s">
        <v>1111</v>
      </c>
      <c r="N14" s="732" t="s">
        <v>1111</v>
      </c>
      <c r="O14" s="501" t="s">
        <v>924</v>
      </c>
      <c r="P14" s="732" t="s">
        <v>924</v>
      </c>
      <c r="Q14" s="503">
        <v>522</v>
      </c>
      <c r="R14" s="529">
        <v>20.8</v>
      </c>
      <c r="S14" s="14"/>
    </row>
    <row r="15" spans="1:19" s="21" customFormat="1" ht="20.100000000000001" customHeight="1">
      <c r="A15" s="18"/>
      <c r="B15" s="1454"/>
      <c r="C15" s="1463" t="s">
        <v>52</v>
      </c>
      <c r="D15" s="1459"/>
      <c r="E15" s="524">
        <v>2899</v>
      </c>
      <c r="F15" s="732">
        <v>100</v>
      </c>
      <c r="G15" s="507">
        <v>1875</v>
      </c>
      <c r="H15" s="732">
        <v>64.7</v>
      </c>
      <c r="I15" s="501">
        <v>149</v>
      </c>
      <c r="J15" s="732">
        <v>5.0999999999999996</v>
      </c>
      <c r="K15" s="501">
        <v>231</v>
      </c>
      <c r="L15" s="732">
        <v>8</v>
      </c>
      <c r="M15" s="501">
        <v>34</v>
      </c>
      <c r="N15" s="732">
        <v>1.2</v>
      </c>
      <c r="O15" s="501">
        <v>100</v>
      </c>
      <c r="P15" s="732">
        <v>3.4</v>
      </c>
      <c r="Q15" s="503">
        <v>510</v>
      </c>
      <c r="R15" s="529">
        <v>17.600000000000001</v>
      </c>
      <c r="S15" s="14"/>
    </row>
    <row r="16" spans="1:19" s="21" customFormat="1" ht="20.100000000000001" customHeight="1">
      <c r="A16" s="18"/>
      <c r="B16" s="1455"/>
      <c r="C16" s="127"/>
      <c r="D16" s="196" t="s">
        <v>53</v>
      </c>
      <c r="E16" s="865">
        <v>1273</v>
      </c>
      <c r="F16" s="868">
        <v>100</v>
      </c>
      <c r="G16" s="760">
        <v>867</v>
      </c>
      <c r="H16" s="868">
        <v>68.099999999999994</v>
      </c>
      <c r="I16" s="761">
        <v>68</v>
      </c>
      <c r="J16" s="868">
        <v>5.3</v>
      </c>
      <c r="K16" s="761">
        <v>100</v>
      </c>
      <c r="L16" s="868">
        <v>7.9</v>
      </c>
      <c r="M16" s="761" t="s">
        <v>1111</v>
      </c>
      <c r="N16" s="868" t="s">
        <v>1111</v>
      </c>
      <c r="O16" s="761" t="s">
        <v>924</v>
      </c>
      <c r="P16" s="868" t="s">
        <v>924</v>
      </c>
      <c r="Q16" s="866">
        <v>221</v>
      </c>
      <c r="R16" s="870">
        <v>17.399999999999999</v>
      </c>
      <c r="S16" s="14"/>
    </row>
    <row r="17" spans="1:19" s="21" customFormat="1" ht="9.9499999999999993" customHeight="1">
      <c r="A17" s="18"/>
      <c r="B17" s="18"/>
      <c r="C17" s="31"/>
      <c r="D17" s="31"/>
      <c r="E17" s="502"/>
      <c r="F17" s="754"/>
      <c r="G17" s="502"/>
      <c r="H17" s="754"/>
      <c r="I17" s="502"/>
      <c r="J17" s="754"/>
      <c r="K17" s="502"/>
      <c r="L17" s="754"/>
      <c r="M17" s="502"/>
      <c r="N17" s="869"/>
      <c r="O17" s="570"/>
      <c r="P17" s="869"/>
      <c r="Q17" s="570"/>
      <c r="R17" s="869"/>
    </row>
    <row r="18" spans="1:19" s="21" customFormat="1" ht="20.100000000000001" customHeight="1">
      <c r="A18" s="18"/>
      <c r="B18" s="1451" t="s">
        <v>150</v>
      </c>
      <c r="C18" s="1451"/>
      <c r="D18" s="1452"/>
      <c r="E18" s="645">
        <v>1273</v>
      </c>
      <c r="F18" s="756">
        <v>100</v>
      </c>
      <c r="G18" s="475">
        <v>867</v>
      </c>
      <c r="H18" s="756">
        <v>68.099999999999994</v>
      </c>
      <c r="I18" s="469">
        <v>68</v>
      </c>
      <c r="J18" s="756">
        <v>5.3</v>
      </c>
      <c r="K18" s="469">
        <v>100</v>
      </c>
      <c r="L18" s="756">
        <v>7.9</v>
      </c>
      <c r="M18" s="469" t="s">
        <v>1111</v>
      </c>
      <c r="N18" s="756" t="s">
        <v>1111</v>
      </c>
      <c r="O18" s="469" t="s">
        <v>924</v>
      </c>
      <c r="P18" s="756" t="s">
        <v>924</v>
      </c>
      <c r="Q18" s="471">
        <v>221</v>
      </c>
      <c r="R18" s="526">
        <v>17.399999999999999</v>
      </c>
      <c r="S18" s="14"/>
    </row>
    <row r="19" spans="1:19" s="21" customFormat="1" ht="20.100000000000001" customHeight="1">
      <c r="A19" s="18"/>
      <c r="B19" s="1453" t="s">
        <v>151</v>
      </c>
      <c r="C19" s="1462" t="s">
        <v>152</v>
      </c>
      <c r="D19" s="1457"/>
      <c r="E19" s="522">
        <v>874</v>
      </c>
      <c r="F19" s="730">
        <v>100</v>
      </c>
      <c r="G19" s="491">
        <v>611</v>
      </c>
      <c r="H19" s="730">
        <v>69.900000000000006</v>
      </c>
      <c r="I19" s="485">
        <v>18</v>
      </c>
      <c r="J19" s="730">
        <v>2.1</v>
      </c>
      <c r="K19" s="485">
        <v>73</v>
      </c>
      <c r="L19" s="730">
        <v>8.4</v>
      </c>
      <c r="M19" s="485" t="s">
        <v>1111</v>
      </c>
      <c r="N19" s="730" t="s">
        <v>1111</v>
      </c>
      <c r="O19" s="485">
        <v>0</v>
      </c>
      <c r="P19" s="730">
        <v>0</v>
      </c>
      <c r="Q19" s="487">
        <v>163</v>
      </c>
      <c r="R19" s="527">
        <v>18.600000000000001</v>
      </c>
      <c r="S19" s="14"/>
    </row>
    <row r="20" spans="1:19" s="21" customFormat="1" ht="20.100000000000001" customHeight="1">
      <c r="A20" s="18"/>
      <c r="B20" s="1455"/>
      <c r="C20" s="1464" t="s">
        <v>153</v>
      </c>
      <c r="D20" s="1465"/>
      <c r="E20" s="525">
        <v>399</v>
      </c>
      <c r="F20" s="747">
        <v>100</v>
      </c>
      <c r="G20" s="515">
        <v>256</v>
      </c>
      <c r="H20" s="747">
        <v>64.2</v>
      </c>
      <c r="I20" s="509">
        <v>50</v>
      </c>
      <c r="J20" s="747">
        <v>12.5</v>
      </c>
      <c r="K20" s="509">
        <v>27</v>
      </c>
      <c r="L20" s="747">
        <v>6.8</v>
      </c>
      <c r="M20" s="509" t="s">
        <v>1111</v>
      </c>
      <c r="N20" s="747" t="s">
        <v>1111</v>
      </c>
      <c r="O20" s="747" t="s">
        <v>924</v>
      </c>
      <c r="P20" s="747" t="s">
        <v>924</v>
      </c>
      <c r="Q20" s="511">
        <v>58</v>
      </c>
      <c r="R20" s="530">
        <v>14.5</v>
      </c>
      <c r="S20" s="14"/>
    </row>
    <row r="21" spans="1:19" s="21" customFormat="1" ht="15" customHeight="1">
      <c r="A21" s="18"/>
      <c r="B21" s="35" t="s">
        <v>174</v>
      </c>
      <c r="C21" s="18"/>
      <c r="D21" s="35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14"/>
    </row>
    <row r="22" spans="1:19" s="21" customFormat="1" ht="15" customHeight="1">
      <c r="A22" s="18"/>
      <c r="B22" s="35" t="s">
        <v>380</v>
      </c>
      <c r="D22" s="35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14"/>
    </row>
    <row r="23" spans="1:19" s="21" customFormat="1" ht="15" customHeight="1">
      <c r="A23" s="18"/>
      <c r="B23" s="18"/>
      <c r="C23" s="35"/>
      <c r="D23" s="35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</row>
    <row r="24" spans="1:19" s="21" customFormat="1" ht="16.5"/>
  </sheetData>
  <mergeCells count="24">
    <mergeCell ref="B18:D18"/>
    <mergeCell ref="B19:B20"/>
    <mergeCell ref="C19:D19"/>
    <mergeCell ref="C20:D20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B4:D6"/>
    <mergeCell ref="G4:R4"/>
    <mergeCell ref="G5:H5"/>
    <mergeCell ref="I5:J5"/>
    <mergeCell ref="K5:L5"/>
    <mergeCell ref="M5:N5"/>
    <mergeCell ref="O5:P5"/>
    <mergeCell ref="Q5:R5"/>
    <mergeCell ref="E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4" orientation="landscape" r:id="rId1"/>
  <rowBreaks count="1" manualBreakCount="1">
    <brk id="22" max="16" man="1"/>
  </rowBreak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Z24"/>
  <sheetViews>
    <sheetView showZeros="0" zoomScaleNormal="100" zoomScaleSheetLayoutView="100" workbookViewId="0">
      <selection activeCell="G5" sqref="G5:Z6"/>
    </sheetView>
  </sheetViews>
  <sheetFormatPr defaultColWidth="9" defaultRowHeight="13.5"/>
  <cols>
    <col min="1" max="1" width="1.25" style="14" customWidth="1"/>
    <col min="2" max="3" width="3.625" style="14" customWidth="1"/>
    <col min="4" max="4" width="9.625" style="14" customWidth="1"/>
    <col min="5" max="5" width="9.25" style="14" customWidth="1"/>
    <col min="6" max="6" width="8.375" style="14" customWidth="1"/>
    <col min="7" max="7" width="9.5" style="14" customWidth="1"/>
    <col min="8" max="8" width="5.625" style="14" customWidth="1"/>
    <col min="9" max="16" width="6.375" style="14" customWidth="1"/>
    <col min="17" max="26" width="6.125" style="14" customWidth="1"/>
    <col min="27" max="16384" width="9" style="14"/>
  </cols>
  <sheetData>
    <row r="1" spans="1:26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26" ht="20.100000000000001" customHeight="1">
      <c r="A2" s="12"/>
      <c r="B2" s="16" t="s">
        <v>774</v>
      </c>
      <c r="D2" s="16"/>
      <c r="E2" s="16"/>
      <c r="F2" s="16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26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Z3" s="91" t="s">
        <v>1026</v>
      </c>
    </row>
    <row r="4" spans="1:26" s="21" customFormat="1" ht="20.100000000000001" customHeight="1">
      <c r="A4" s="18"/>
      <c r="B4" s="1441"/>
      <c r="C4" s="1441"/>
      <c r="D4" s="1447"/>
      <c r="E4" s="1444" t="s">
        <v>28</v>
      </c>
      <c r="F4" s="1429"/>
      <c r="G4" s="1432" t="s">
        <v>290</v>
      </c>
      <c r="H4" s="1432"/>
      <c r="I4" s="1432"/>
      <c r="J4" s="1432"/>
      <c r="K4" s="1432"/>
      <c r="L4" s="1432"/>
      <c r="M4" s="1432"/>
      <c r="N4" s="1432"/>
      <c r="O4" s="1432"/>
      <c r="P4" s="1432"/>
      <c r="Q4" s="1432"/>
      <c r="R4" s="1432"/>
      <c r="S4" s="1432"/>
      <c r="T4" s="1432"/>
      <c r="U4" s="1432"/>
      <c r="V4" s="1432"/>
      <c r="W4" s="1432"/>
      <c r="X4" s="1432"/>
      <c r="Y4" s="1432"/>
      <c r="Z4" s="1432"/>
    </row>
    <row r="5" spans="1:26" s="21" customFormat="1" ht="42.75" customHeight="1">
      <c r="A5" s="18"/>
      <c r="B5" s="1442"/>
      <c r="C5" s="1442"/>
      <c r="D5" s="1448"/>
      <c r="E5" s="1445"/>
      <c r="F5" s="1430"/>
      <c r="G5" s="1554" t="s">
        <v>1008</v>
      </c>
      <c r="H5" s="1513"/>
      <c r="I5" s="1511" t="s">
        <v>1009</v>
      </c>
      <c r="J5" s="1513"/>
      <c r="K5" s="1511" t="s">
        <v>1010</v>
      </c>
      <c r="L5" s="1513"/>
      <c r="M5" s="1511" t="s">
        <v>1011</v>
      </c>
      <c r="N5" s="1513"/>
      <c r="O5" s="1511" t="s">
        <v>1012</v>
      </c>
      <c r="P5" s="1513"/>
      <c r="Q5" s="1511" t="s">
        <v>1013</v>
      </c>
      <c r="R5" s="1513"/>
      <c r="S5" s="1511" t="s">
        <v>1014</v>
      </c>
      <c r="T5" s="1513"/>
      <c r="U5" s="1511" t="s">
        <v>1015</v>
      </c>
      <c r="V5" s="1513"/>
      <c r="W5" s="1511" t="s">
        <v>1017</v>
      </c>
      <c r="X5" s="1513"/>
      <c r="Y5" s="1511" t="s">
        <v>1016</v>
      </c>
      <c r="Z5" s="1512"/>
    </row>
    <row r="6" spans="1:26" s="21" customFormat="1" ht="19.5" customHeight="1">
      <c r="A6" s="18"/>
      <c r="B6" s="1449"/>
      <c r="C6" s="1449"/>
      <c r="D6" s="1450"/>
      <c r="E6" s="52"/>
      <c r="F6" s="27" t="s">
        <v>2</v>
      </c>
      <c r="G6" s="98"/>
      <c r="H6" s="147" t="s">
        <v>5</v>
      </c>
      <c r="I6" s="1233"/>
      <c r="J6" s="147" t="s">
        <v>4</v>
      </c>
      <c r="K6" s="1233"/>
      <c r="L6" s="147" t="s">
        <v>4</v>
      </c>
      <c r="M6" s="1233"/>
      <c r="N6" s="147" t="s">
        <v>4</v>
      </c>
      <c r="O6" s="1233"/>
      <c r="P6" s="147" t="s">
        <v>4</v>
      </c>
      <c r="Q6" s="101"/>
      <c r="R6" s="147" t="s">
        <v>5</v>
      </c>
      <c r="S6" s="1233"/>
      <c r="T6" s="147" t="s">
        <v>4</v>
      </c>
      <c r="U6" s="1233"/>
      <c r="V6" s="147" t="s">
        <v>4</v>
      </c>
      <c r="W6" s="1233"/>
      <c r="X6" s="147" t="s">
        <v>4</v>
      </c>
      <c r="Y6" s="101"/>
      <c r="Z6" s="1252" t="s">
        <v>2</v>
      </c>
    </row>
    <row r="7" spans="1:26" s="21" customFormat="1" ht="20.100000000000001" customHeight="1">
      <c r="A7" s="18"/>
      <c r="B7" s="1451" t="s">
        <v>331</v>
      </c>
      <c r="C7" s="1451"/>
      <c r="D7" s="1452"/>
      <c r="E7" s="645">
        <v>11655</v>
      </c>
      <c r="F7" s="756">
        <v>100</v>
      </c>
      <c r="G7" s="475">
        <v>2218</v>
      </c>
      <c r="H7" s="756">
        <f>G7/$E7*100</f>
        <v>19.030459030459028</v>
      </c>
      <c r="I7" s="469">
        <v>344</v>
      </c>
      <c r="J7" s="756">
        <f>I7/$E7*100</f>
        <v>2.9515229515229517</v>
      </c>
      <c r="K7" s="469">
        <v>770</v>
      </c>
      <c r="L7" s="756">
        <f>K7/$E7*100</f>
        <v>6.606606606606606</v>
      </c>
      <c r="M7" s="469">
        <v>439</v>
      </c>
      <c r="N7" s="756">
        <f>M7/$E7*100</f>
        <v>3.7666237666237667</v>
      </c>
      <c r="O7" s="469">
        <v>373</v>
      </c>
      <c r="P7" s="756">
        <f>O7/$E7*100</f>
        <v>3.2003432003432004</v>
      </c>
      <c r="Q7" s="471">
        <v>3244</v>
      </c>
      <c r="R7" s="756">
        <f>Q7/$E7*100</f>
        <v>27.833547833547833</v>
      </c>
      <c r="S7" s="469">
        <v>953</v>
      </c>
      <c r="T7" s="756">
        <f>S7/$E7*100</f>
        <v>8.1767481767481769</v>
      </c>
      <c r="U7" s="469">
        <v>491</v>
      </c>
      <c r="V7" s="756">
        <f>U7/$E7*100</f>
        <v>4.2127842127842126</v>
      </c>
      <c r="W7" s="469">
        <v>2256</v>
      </c>
      <c r="X7" s="756">
        <f>W7/$E7*100</f>
        <v>19.356499356499356</v>
      </c>
      <c r="Y7" s="471">
        <v>567</v>
      </c>
      <c r="Z7" s="526">
        <f>Y7/$E7*100</f>
        <v>4.8648648648648649</v>
      </c>
    </row>
    <row r="8" spans="1:26" s="21" customFormat="1" ht="20.100000000000001" customHeight="1">
      <c r="A8" s="18"/>
      <c r="B8" s="1453" t="s">
        <v>139</v>
      </c>
      <c r="C8" s="1456" t="s">
        <v>11</v>
      </c>
      <c r="D8" s="1457"/>
      <c r="E8" s="522">
        <v>5566</v>
      </c>
      <c r="F8" s="730">
        <v>100</v>
      </c>
      <c r="G8" s="491">
        <v>697</v>
      </c>
      <c r="H8" s="730">
        <f t="shared" ref="H8:H19" si="0">G8/$E8*100</f>
        <v>12.522457779374777</v>
      </c>
      <c r="I8" s="485">
        <v>271</v>
      </c>
      <c r="J8" s="730">
        <f t="shared" ref="J8:J19" si="1">I8/$E8*100</f>
        <v>4.8688465684513114</v>
      </c>
      <c r="K8" s="485">
        <v>160</v>
      </c>
      <c r="L8" s="730">
        <f t="shared" ref="L8:L20" si="2">K8/$E8*100</f>
        <v>2.8745957599712537</v>
      </c>
      <c r="M8" s="485">
        <v>31</v>
      </c>
      <c r="N8" s="730">
        <f t="shared" ref="N8:N15" si="3">M8/$E8*100</f>
        <v>0.55695292849443045</v>
      </c>
      <c r="O8" s="485">
        <v>155</v>
      </c>
      <c r="P8" s="730">
        <f t="shared" ref="P8:P14" si="4">O8/$E8*100</f>
        <v>2.7847646424721524</v>
      </c>
      <c r="Q8" s="487">
        <v>1131</v>
      </c>
      <c r="R8" s="527">
        <f t="shared" ref="R8:R20" si="5">Q8/$E8*100</f>
        <v>20.319798778296803</v>
      </c>
      <c r="S8" s="485">
        <v>703</v>
      </c>
      <c r="T8" s="730">
        <f t="shared" ref="T8:T18" si="6">S8/$E8*100</f>
        <v>12.630255120373699</v>
      </c>
      <c r="U8" s="485">
        <v>475</v>
      </c>
      <c r="V8" s="730">
        <f t="shared" ref="V8:V18" si="7">U8/$E8*100</f>
        <v>8.5339561624146612</v>
      </c>
      <c r="W8" s="485">
        <v>1439</v>
      </c>
      <c r="X8" s="730">
        <f t="shared" ref="X8:X20" si="8">W8/$E8*100</f>
        <v>25.853395616241464</v>
      </c>
      <c r="Y8" s="487">
        <v>504</v>
      </c>
      <c r="Z8" s="527">
        <f t="shared" ref="Z8:Z20" si="9">Y8/$E8*100</f>
        <v>9.0549766439094501</v>
      </c>
    </row>
    <row r="9" spans="1:26" s="21" customFormat="1" ht="20.100000000000001" customHeight="1">
      <c r="A9" s="18"/>
      <c r="B9" s="1497"/>
      <c r="C9" s="1530" t="s">
        <v>141</v>
      </c>
      <c r="D9" s="1531"/>
      <c r="E9" s="523">
        <v>6089</v>
      </c>
      <c r="F9" s="867">
        <v>100</v>
      </c>
      <c r="G9" s="499">
        <v>1521</v>
      </c>
      <c r="H9" s="867">
        <f t="shared" si="0"/>
        <v>24.979471177533259</v>
      </c>
      <c r="I9" s="493">
        <v>73</v>
      </c>
      <c r="J9" s="867">
        <f t="shared" si="1"/>
        <v>1.1988832320578091</v>
      </c>
      <c r="K9" s="493">
        <v>610</v>
      </c>
      <c r="L9" s="867">
        <f t="shared" si="2"/>
        <v>10.018065363770734</v>
      </c>
      <c r="M9" s="493">
        <v>408</v>
      </c>
      <c r="N9" s="867">
        <f t="shared" si="3"/>
        <v>6.7006076531450161</v>
      </c>
      <c r="O9" s="493">
        <v>218</v>
      </c>
      <c r="P9" s="867">
        <f t="shared" si="4"/>
        <v>3.5802266382000325</v>
      </c>
      <c r="Q9" s="495">
        <v>2113</v>
      </c>
      <c r="R9" s="528">
        <f t="shared" si="5"/>
        <v>34.701921497782891</v>
      </c>
      <c r="S9" s="493">
        <v>250</v>
      </c>
      <c r="T9" s="867">
        <f t="shared" si="6"/>
        <v>4.1057644933486621</v>
      </c>
      <c r="U9" s="493">
        <v>16</v>
      </c>
      <c r="V9" s="867">
        <f t="shared" si="7"/>
        <v>0.26276892757431436</v>
      </c>
      <c r="W9" s="493">
        <v>817</v>
      </c>
      <c r="X9" s="867">
        <f t="shared" si="8"/>
        <v>13.417638364263427</v>
      </c>
      <c r="Y9" s="495">
        <v>63</v>
      </c>
      <c r="Z9" s="528">
        <f t="shared" si="9"/>
        <v>1.0346526523238628</v>
      </c>
    </row>
    <row r="10" spans="1:26" s="21" customFormat="1" ht="20.100000000000001" customHeight="1">
      <c r="A10" s="18"/>
      <c r="B10" s="1453" t="s">
        <v>226</v>
      </c>
      <c r="C10" s="1456" t="s">
        <v>38</v>
      </c>
      <c r="D10" s="1457"/>
      <c r="E10" s="522">
        <v>212</v>
      </c>
      <c r="F10" s="730">
        <v>100</v>
      </c>
      <c r="G10" s="491">
        <v>67</v>
      </c>
      <c r="H10" s="730">
        <f t="shared" si="0"/>
        <v>31.60377358490566</v>
      </c>
      <c r="I10" s="485" t="s">
        <v>924</v>
      </c>
      <c r="J10" s="730" t="s">
        <v>924</v>
      </c>
      <c r="K10" s="485">
        <v>6</v>
      </c>
      <c r="L10" s="730">
        <f t="shared" si="2"/>
        <v>2.8301886792452833</v>
      </c>
      <c r="M10" s="485">
        <v>11</v>
      </c>
      <c r="N10" s="730">
        <f t="shared" si="3"/>
        <v>5.1886792452830193</v>
      </c>
      <c r="O10" s="485">
        <v>19</v>
      </c>
      <c r="P10" s="730">
        <f t="shared" si="4"/>
        <v>8.9622641509433958</v>
      </c>
      <c r="Q10" s="487">
        <v>52</v>
      </c>
      <c r="R10" s="527">
        <f t="shared" si="5"/>
        <v>24.528301886792452</v>
      </c>
      <c r="S10" s="485">
        <v>6</v>
      </c>
      <c r="T10" s="730">
        <f t="shared" si="6"/>
        <v>2.8301886792452833</v>
      </c>
      <c r="U10" s="485">
        <v>6</v>
      </c>
      <c r="V10" s="730">
        <f t="shared" si="7"/>
        <v>2.8301886792452833</v>
      </c>
      <c r="W10" s="485">
        <v>42</v>
      </c>
      <c r="X10" s="730">
        <f t="shared" si="8"/>
        <v>19.811320754716981</v>
      </c>
      <c r="Y10" s="487" t="s">
        <v>1019</v>
      </c>
      <c r="Z10" s="527" t="s">
        <v>1020</v>
      </c>
    </row>
    <row r="11" spans="1:26" s="21" customFormat="1" ht="20.100000000000001" customHeight="1">
      <c r="A11" s="18"/>
      <c r="B11" s="1454"/>
      <c r="C11" s="1458" t="s">
        <v>168</v>
      </c>
      <c r="D11" s="1459"/>
      <c r="E11" s="524">
        <v>2190</v>
      </c>
      <c r="F11" s="732">
        <v>100</v>
      </c>
      <c r="G11" s="507">
        <v>776</v>
      </c>
      <c r="H11" s="732">
        <f t="shared" si="0"/>
        <v>35.433789954337904</v>
      </c>
      <c r="I11" s="501">
        <v>153</v>
      </c>
      <c r="J11" s="732">
        <f t="shared" si="1"/>
        <v>6.9863013698630141</v>
      </c>
      <c r="K11" s="501">
        <v>171</v>
      </c>
      <c r="L11" s="732">
        <f t="shared" si="2"/>
        <v>7.8082191780821919</v>
      </c>
      <c r="M11" s="501">
        <v>121</v>
      </c>
      <c r="N11" s="732">
        <f t="shared" si="3"/>
        <v>5.5251141552511411</v>
      </c>
      <c r="O11" s="501">
        <v>215</v>
      </c>
      <c r="P11" s="732">
        <f t="shared" si="4"/>
        <v>9.8173515981735147</v>
      </c>
      <c r="Q11" s="503">
        <v>220</v>
      </c>
      <c r="R11" s="529">
        <f t="shared" si="5"/>
        <v>10.045662100456621</v>
      </c>
      <c r="S11" s="501">
        <v>107</v>
      </c>
      <c r="T11" s="732">
        <f t="shared" si="6"/>
        <v>4.8858447488584478</v>
      </c>
      <c r="U11" s="501">
        <v>41</v>
      </c>
      <c r="V11" s="732">
        <f t="shared" si="7"/>
        <v>1.872146118721461</v>
      </c>
      <c r="W11" s="501">
        <v>374</v>
      </c>
      <c r="X11" s="732">
        <f t="shared" si="8"/>
        <v>17.077625570776256</v>
      </c>
      <c r="Y11" s="503" t="s">
        <v>1111</v>
      </c>
      <c r="Z11" s="529" t="s">
        <v>1111</v>
      </c>
    </row>
    <row r="12" spans="1:26" s="21" customFormat="1" ht="20.100000000000001" customHeight="1">
      <c r="A12" s="18"/>
      <c r="B12" s="1454"/>
      <c r="C12" s="1458" t="s">
        <v>277</v>
      </c>
      <c r="D12" s="1459"/>
      <c r="E12" s="524">
        <v>1690</v>
      </c>
      <c r="F12" s="732">
        <v>100</v>
      </c>
      <c r="G12" s="507">
        <v>514</v>
      </c>
      <c r="H12" s="732">
        <f t="shared" si="0"/>
        <v>30.414201183431956</v>
      </c>
      <c r="I12" s="501">
        <v>48</v>
      </c>
      <c r="J12" s="732">
        <f t="shared" si="1"/>
        <v>2.8402366863905324</v>
      </c>
      <c r="K12" s="501">
        <v>175</v>
      </c>
      <c r="L12" s="732">
        <f t="shared" si="2"/>
        <v>10.355029585798817</v>
      </c>
      <c r="M12" s="501">
        <v>135</v>
      </c>
      <c r="N12" s="732">
        <f t="shared" si="3"/>
        <v>7.9881656804733732</v>
      </c>
      <c r="O12" s="501">
        <v>79</v>
      </c>
      <c r="P12" s="732">
        <f t="shared" si="4"/>
        <v>4.6745562130177509</v>
      </c>
      <c r="Q12" s="503">
        <v>160</v>
      </c>
      <c r="R12" s="529">
        <f t="shared" si="5"/>
        <v>9.4674556213017755</v>
      </c>
      <c r="S12" s="501">
        <v>154</v>
      </c>
      <c r="T12" s="732">
        <f t="shared" si="6"/>
        <v>9.112426035502958</v>
      </c>
      <c r="U12" s="501">
        <v>51</v>
      </c>
      <c r="V12" s="732">
        <f t="shared" si="7"/>
        <v>3.0177514792899407</v>
      </c>
      <c r="W12" s="501">
        <v>371</v>
      </c>
      <c r="X12" s="732">
        <f t="shared" si="8"/>
        <v>21.952662721893489</v>
      </c>
      <c r="Y12" s="503" t="s">
        <v>1018</v>
      </c>
      <c r="Z12" s="529" t="s">
        <v>924</v>
      </c>
    </row>
    <row r="13" spans="1:26" s="21" customFormat="1" ht="20.100000000000001" customHeight="1">
      <c r="A13" s="18"/>
      <c r="B13" s="1454"/>
      <c r="C13" s="1458" t="s">
        <v>169</v>
      </c>
      <c r="D13" s="1459"/>
      <c r="E13" s="524">
        <v>2149</v>
      </c>
      <c r="F13" s="732">
        <v>100</v>
      </c>
      <c r="G13" s="507">
        <v>528</v>
      </c>
      <c r="H13" s="732">
        <f t="shared" si="0"/>
        <v>24.569567240577012</v>
      </c>
      <c r="I13" s="501">
        <v>63</v>
      </c>
      <c r="J13" s="732">
        <f t="shared" si="1"/>
        <v>2.9315960912052117</v>
      </c>
      <c r="K13" s="501">
        <v>251</v>
      </c>
      <c r="L13" s="732">
        <f t="shared" si="2"/>
        <v>11.679851093531875</v>
      </c>
      <c r="M13" s="501">
        <v>96</v>
      </c>
      <c r="N13" s="732">
        <f t="shared" si="3"/>
        <v>4.4671940437412756</v>
      </c>
      <c r="O13" s="501">
        <v>39</v>
      </c>
      <c r="P13" s="732">
        <f t="shared" si="4"/>
        <v>1.8147975802698928</v>
      </c>
      <c r="Q13" s="503">
        <v>318</v>
      </c>
      <c r="R13" s="529">
        <f t="shared" si="5"/>
        <v>14.797580269892974</v>
      </c>
      <c r="S13" s="501">
        <v>221</v>
      </c>
      <c r="T13" s="732">
        <f t="shared" si="6"/>
        <v>10.283852954862727</v>
      </c>
      <c r="U13" s="501">
        <v>83</v>
      </c>
      <c r="V13" s="732">
        <f t="shared" si="7"/>
        <v>3.8622615169846441</v>
      </c>
      <c r="W13" s="501">
        <v>538</v>
      </c>
      <c r="X13" s="732">
        <f t="shared" si="8"/>
        <v>25.034899953466727</v>
      </c>
      <c r="Y13" s="503">
        <v>12</v>
      </c>
      <c r="Z13" s="529">
        <f t="shared" si="9"/>
        <v>0.55839925546765945</v>
      </c>
    </row>
    <row r="14" spans="1:26" s="21" customFormat="1" ht="20.100000000000001" customHeight="1">
      <c r="A14" s="18"/>
      <c r="B14" s="1454"/>
      <c r="C14" s="1458" t="s">
        <v>170</v>
      </c>
      <c r="D14" s="1459"/>
      <c r="E14" s="524">
        <v>2515</v>
      </c>
      <c r="F14" s="732">
        <v>100</v>
      </c>
      <c r="G14" s="507">
        <v>260</v>
      </c>
      <c r="H14" s="732">
        <f t="shared" si="0"/>
        <v>10.337972166998012</v>
      </c>
      <c r="I14" s="501">
        <v>42</v>
      </c>
      <c r="J14" s="732">
        <f t="shared" si="1"/>
        <v>1.6699801192842942</v>
      </c>
      <c r="K14" s="501">
        <v>115</v>
      </c>
      <c r="L14" s="732">
        <f t="shared" si="2"/>
        <v>4.5725646123260439</v>
      </c>
      <c r="M14" s="501">
        <v>58</v>
      </c>
      <c r="N14" s="732">
        <f t="shared" si="3"/>
        <v>2.3061630218687874</v>
      </c>
      <c r="O14" s="501">
        <v>17</v>
      </c>
      <c r="P14" s="732">
        <f t="shared" si="4"/>
        <v>0.67594433399602383</v>
      </c>
      <c r="Q14" s="503">
        <v>868</v>
      </c>
      <c r="R14" s="529">
        <f t="shared" si="5"/>
        <v>34.512922465208746</v>
      </c>
      <c r="S14" s="501">
        <v>283</v>
      </c>
      <c r="T14" s="732">
        <f t="shared" si="6"/>
        <v>11.252485089463221</v>
      </c>
      <c r="U14" s="501">
        <v>145</v>
      </c>
      <c r="V14" s="732">
        <f t="shared" si="7"/>
        <v>5.7654075546719685</v>
      </c>
      <c r="W14" s="501">
        <v>603</v>
      </c>
      <c r="X14" s="732">
        <f t="shared" si="8"/>
        <v>23.976143141153081</v>
      </c>
      <c r="Y14" s="503">
        <v>124</v>
      </c>
      <c r="Z14" s="529">
        <f t="shared" si="9"/>
        <v>4.930417495029821</v>
      </c>
    </row>
    <row r="15" spans="1:26" s="21" customFormat="1" ht="20.100000000000001" customHeight="1">
      <c r="A15" s="18"/>
      <c r="B15" s="1454"/>
      <c r="C15" s="1458" t="s">
        <v>237</v>
      </c>
      <c r="D15" s="1459"/>
      <c r="E15" s="524">
        <v>2899</v>
      </c>
      <c r="F15" s="732">
        <v>100</v>
      </c>
      <c r="G15" s="507">
        <v>73</v>
      </c>
      <c r="H15" s="732">
        <f t="shared" si="0"/>
        <v>2.5181096929975855</v>
      </c>
      <c r="I15" s="501" t="s">
        <v>1111</v>
      </c>
      <c r="J15" s="732" t="s">
        <v>1111</v>
      </c>
      <c r="K15" s="501" t="s">
        <v>1111</v>
      </c>
      <c r="L15" s="732" t="s">
        <v>1112</v>
      </c>
      <c r="M15" s="501">
        <v>18</v>
      </c>
      <c r="N15" s="732">
        <f t="shared" si="3"/>
        <v>0.62090375991721281</v>
      </c>
      <c r="O15" s="501" t="s">
        <v>924</v>
      </c>
      <c r="P15" s="732" t="s">
        <v>924</v>
      </c>
      <c r="Q15" s="503">
        <v>1626</v>
      </c>
      <c r="R15" s="529">
        <f t="shared" si="5"/>
        <v>56.08830631252156</v>
      </c>
      <c r="S15" s="501">
        <v>182</v>
      </c>
      <c r="T15" s="732">
        <f t="shared" si="6"/>
        <v>6.2780269058295968</v>
      </c>
      <c r="U15" s="501">
        <v>165</v>
      </c>
      <c r="V15" s="732">
        <f t="shared" si="7"/>
        <v>5.6916177992411177</v>
      </c>
      <c r="W15" s="501">
        <v>328</v>
      </c>
      <c r="X15" s="732">
        <f t="shared" si="8"/>
        <v>11.314246291824768</v>
      </c>
      <c r="Y15" s="503">
        <v>416</v>
      </c>
      <c r="Z15" s="529">
        <f t="shared" si="9"/>
        <v>14.349775784753364</v>
      </c>
    </row>
    <row r="16" spans="1:26" s="21" customFormat="1" ht="20.100000000000001" customHeight="1">
      <c r="A16" s="18"/>
      <c r="B16" s="1455"/>
      <c r="C16" s="127"/>
      <c r="D16" s="196" t="s">
        <v>53</v>
      </c>
      <c r="E16" s="865">
        <v>1273</v>
      </c>
      <c r="F16" s="868">
        <v>100</v>
      </c>
      <c r="G16" s="760">
        <v>15</v>
      </c>
      <c r="H16" s="868">
        <f t="shared" si="0"/>
        <v>1.178318931657502</v>
      </c>
      <c r="I16" s="761">
        <v>12</v>
      </c>
      <c r="J16" s="868">
        <f t="shared" si="1"/>
        <v>0.94265514532600159</v>
      </c>
      <c r="K16" s="761">
        <v>20</v>
      </c>
      <c r="L16" s="868">
        <f t="shared" si="2"/>
        <v>1.5710919088766693</v>
      </c>
      <c r="M16" s="761" t="s">
        <v>1111</v>
      </c>
      <c r="N16" s="868" t="s">
        <v>1111</v>
      </c>
      <c r="O16" s="761" t="s">
        <v>924</v>
      </c>
      <c r="P16" s="868" t="s">
        <v>924</v>
      </c>
      <c r="Q16" s="866">
        <v>770</v>
      </c>
      <c r="R16" s="870">
        <f t="shared" si="5"/>
        <v>60.487038491751768</v>
      </c>
      <c r="S16" s="761">
        <v>47</v>
      </c>
      <c r="T16" s="868">
        <f t="shared" si="6"/>
        <v>3.6920659858601725</v>
      </c>
      <c r="U16" s="761">
        <v>56</v>
      </c>
      <c r="V16" s="868">
        <f t="shared" si="7"/>
        <v>4.3990573448546737</v>
      </c>
      <c r="W16" s="761">
        <v>99</v>
      </c>
      <c r="X16" s="868">
        <f t="shared" si="8"/>
        <v>7.7769049489395128</v>
      </c>
      <c r="Y16" s="866">
        <v>244</v>
      </c>
      <c r="Z16" s="870">
        <f t="shared" si="9"/>
        <v>19.167321288295366</v>
      </c>
    </row>
    <row r="17" spans="1:26" s="21" customFormat="1" ht="9.9499999999999993" customHeight="1">
      <c r="A17" s="18"/>
      <c r="B17" s="18"/>
      <c r="C17" s="31"/>
      <c r="D17" s="31"/>
      <c r="E17" s="502"/>
      <c r="F17" s="754"/>
      <c r="G17" s="502"/>
      <c r="H17" s="754"/>
      <c r="I17" s="502"/>
      <c r="J17" s="754"/>
      <c r="K17" s="502"/>
      <c r="L17" s="754"/>
      <c r="M17" s="502"/>
      <c r="N17" s="869"/>
      <c r="O17" s="570"/>
      <c r="P17" s="869"/>
      <c r="Q17" s="570"/>
      <c r="R17" s="869"/>
      <c r="S17" s="502"/>
      <c r="T17" s="754"/>
      <c r="U17" s="502"/>
      <c r="V17" s="869"/>
      <c r="W17" s="570"/>
      <c r="X17" s="869"/>
      <c r="Y17" s="570"/>
      <c r="Z17" s="869"/>
    </row>
    <row r="18" spans="1:26" s="21" customFormat="1" ht="20.100000000000001" customHeight="1">
      <c r="A18" s="18"/>
      <c r="B18" s="1451" t="s">
        <v>105</v>
      </c>
      <c r="C18" s="1451"/>
      <c r="D18" s="1452"/>
      <c r="E18" s="645">
        <v>1273</v>
      </c>
      <c r="F18" s="756">
        <v>100</v>
      </c>
      <c r="G18" s="475">
        <v>15</v>
      </c>
      <c r="H18" s="756">
        <f t="shared" si="0"/>
        <v>1.178318931657502</v>
      </c>
      <c r="I18" s="469">
        <v>12</v>
      </c>
      <c r="J18" s="756">
        <f t="shared" si="1"/>
        <v>0.94265514532600159</v>
      </c>
      <c r="K18" s="469">
        <v>20</v>
      </c>
      <c r="L18" s="756">
        <f t="shared" si="2"/>
        <v>1.5710919088766693</v>
      </c>
      <c r="M18" s="469" t="s">
        <v>1112</v>
      </c>
      <c r="N18" s="756" t="s">
        <v>1111</v>
      </c>
      <c r="O18" s="469" t="s">
        <v>924</v>
      </c>
      <c r="P18" s="756" t="s">
        <v>924</v>
      </c>
      <c r="Q18" s="471">
        <v>770</v>
      </c>
      <c r="R18" s="526">
        <f t="shared" si="5"/>
        <v>60.487038491751768</v>
      </c>
      <c r="S18" s="469">
        <v>47</v>
      </c>
      <c r="T18" s="756">
        <f t="shared" si="6"/>
        <v>3.6920659858601725</v>
      </c>
      <c r="U18" s="469">
        <v>56</v>
      </c>
      <c r="V18" s="756">
        <f t="shared" si="7"/>
        <v>4.3990573448546737</v>
      </c>
      <c r="W18" s="469">
        <v>99</v>
      </c>
      <c r="X18" s="756">
        <f t="shared" si="8"/>
        <v>7.7769049489395128</v>
      </c>
      <c r="Y18" s="471">
        <v>244</v>
      </c>
      <c r="Z18" s="526">
        <f t="shared" si="9"/>
        <v>19.167321288295366</v>
      </c>
    </row>
    <row r="19" spans="1:26" s="21" customFormat="1" ht="20.100000000000001" customHeight="1">
      <c r="A19" s="18"/>
      <c r="B19" s="1453" t="s">
        <v>139</v>
      </c>
      <c r="C19" s="1456" t="s">
        <v>11</v>
      </c>
      <c r="D19" s="1457"/>
      <c r="E19" s="522">
        <v>874</v>
      </c>
      <c r="F19" s="730">
        <v>100</v>
      </c>
      <c r="G19" s="491">
        <v>14</v>
      </c>
      <c r="H19" s="730">
        <f t="shared" si="0"/>
        <v>1.6018306636155606</v>
      </c>
      <c r="I19" s="485">
        <v>12</v>
      </c>
      <c r="J19" s="730">
        <f t="shared" si="1"/>
        <v>1.3729977116704806</v>
      </c>
      <c r="K19" s="485">
        <v>11</v>
      </c>
      <c r="L19" s="730">
        <f t="shared" si="2"/>
        <v>1.2585812356979404</v>
      </c>
      <c r="M19" s="485" t="s">
        <v>924</v>
      </c>
      <c r="N19" s="730" t="s">
        <v>924</v>
      </c>
      <c r="O19" s="485" t="s">
        <v>924</v>
      </c>
      <c r="P19" s="730" t="s">
        <v>924</v>
      </c>
      <c r="Q19" s="487">
        <v>422</v>
      </c>
      <c r="R19" s="527">
        <f t="shared" si="5"/>
        <v>48.283752860411902</v>
      </c>
      <c r="S19" s="485" t="s">
        <v>1114</v>
      </c>
      <c r="T19" s="730" t="s">
        <v>1111</v>
      </c>
      <c r="U19" s="485" t="s">
        <v>1111</v>
      </c>
      <c r="V19" s="730" t="s">
        <v>1111</v>
      </c>
      <c r="W19" s="485">
        <v>79</v>
      </c>
      <c r="X19" s="730">
        <f t="shared" si="8"/>
        <v>9.0389016018306645</v>
      </c>
      <c r="Y19" s="487">
        <v>232</v>
      </c>
      <c r="Z19" s="527">
        <f t="shared" si="9"/>
        <v>26.544622425629289</v>
      </c>
    </row>
    <row r="20" spans="1:26" s="21" customFormat="1" ht="20.100000000000001" customHeight="1">
      <c r="A20" s="18"/>
      <c r="B20" s="1455"/>
      <c r="C20" s="1529" t="s">
        <v>141</v>
      </c>
      <c r="D20" s="1465"/>
      <c r="E20" s="525">
        <v>399</v>
      </c>
      <c r="F20" s="747">
        <v>100</v>
      </c>
      <c r="G20" s="515" t="s">
        <v>924</v>
      </c>
      <c r="H20" s="747" t="s">
        <v>924</v>
      </c>
      <c r="I20" s="509" t="s">
        <v>1019</v>
      </c>
      <c r="J20" s="747" t="s">
        <v>1019</v>
      </c>
      <c r="K20" s="509">
        <v>9</v>
      </c>
      <c r="L20" s="747">
        <f t="shared" si="2"/>
        <v>2.2556390977443606</v>
      </c>
      <c r="M20" s="509" t="s">
        <v>1112</v>
      </c>
      <c r="N20" s="747" t="s">
        <v>1111</v>
      </c>
      <c r="O20" s="509" t="s">
        <v>1019</v>
      </c>
      <c r="P20" s="747" t="s">
        <v>1019</v>
      </c>
      <c r="Q20" s="511">
        <v>348</v>
      </c>
      <c r="R20" s="530">
        <f t="shared" si="5"/>
        <v>87.218045112781951</v>
      </c>
      <c r="S20" s="509" t="s">
        <v>924</v>
      </c>
      <c r="T20" s="747" t="s">
        <v>924</v>
      </c>
      <c r="U20" s="509" t="s">
        <v>1019</v>
      </c>
      <c r="V20" s="747" t="s">
        <v>1019</v>
      </c>
      <c r="W20" s="509">
        <v>20</v>
      </c>
      <c r="X20" s="747">
        <f t="shared" si="8"/>
        <v>5.0125313283208017</v>
      </c>
      <c r="Y20" s="511">
        <v>12</v>
      </c>
      <c r="Z20" s="530">
        <f t="shared" si="9"/>
        <v>3.007518796992481</v>
      </c>
    </row>
    <row r="21" spans="1:26" s="21" customFormat="1" ht="15" customHeight="1">
      <c r="A21" s="18"/>
      <c r="B21" s="35" t="s">
        <v>174</v>
      </c>
      <c r="C21" s="18"/>
      <c r="D21" s="35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14"/>
    </row>
    <row r="22" spans="1:26" s="21" customFormat="1" ht="15" customHeight="1">
      <c r="A22" s="18"/>
      <c r="B22" s="35" t="s">
        <v>380</v>
      </c>
      <c r="D22" s="35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14"/>
    </row>
    <row r="23" spans="1:26" s="21" customFormat="1" ht="15" customHeight="1">
      <c r="A23" s="18"/>
      <c r="B23" s="18"/>
      <c r="C23" s="35"/>
      <c r="D23" s="35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</row>
    <row r="24" spans="1:26" s="21" customFormat="1" ht="16.5"/>
  </sheetData>
  <mergeCells count="28">
    <mergeCell ref="B18:D18"/>
    <mergeCell ref="B19:B20"/>
    <mergeCell ref="C19:D19"/>
    <mergeCell ref="C20:D20"/>
    <mergeCell ref="B4:D6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E4:F5"/>
    <mergeCell ref="G5:H5"/>
    <mergeCell ref="I5:J5"/>
    <mergeCell ref="K5:L5"/>
    <mergeCell ref="G4:Z4"/>
    <mergeCell ref="S5:T5"/>
    <mergeCell ref="M5:N5"/>
    <mergeCell ref="O5:P5"/>
    <mergeCell ref="Q5:R5"/>
    <mergeCell ref="U5:V5"/>
    <mergeCell ref="W5:X5"/>
    <mergeCell ref="Y5:Z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2" orientation="landscape" r:id="rId1"/>
  <rowBreaks count="1" manualBreakCount="1">
    <brk id="22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L20"/>
  <sheetViews>
    <sheetView showZeros="0" zoomScaleNormal="100" zoomScaleSheetLayoutView="100" workbookViewId="0">
      <selection activeCell="F15" sqref="F15"/>
    </sheetView>
  </sheetViews>
  <sheetFormatPr defaultColWidth="9" defaultRowHeight="13.5"/>
  <cols>
    <col min="1" max="1" width="1.25" style="14" customWidth="1"/>
    <col min="2" max="2" width="3.625" style="14" customWidth="1"/>
    <col min="3" max="7" width="12.625" style="14" customWidth="1"/>
    <col min="8" max="16384" width="9" style="14"/>
  </cols>
  <sheetData>
    <row r="1" spans="1:8" ht="14.1" customHeight="1">
      <c r="A1" s="12"/>
      <c r="B1" s="41" t="s">
        <v>0</v>
      </c>
      <c r="C1" s="12"/>
      <c r="D1" s="12"/>
      <c r="E1" s="12"/>
      <c r="F1" s="12"/>
    </row>
    <row r="2" spans="1:8" ht="20.100000000000001" customHeight="1">
      <c r="A2" s="12"/>
      <c r="B2" s="15" t="s">
        <v>660</v>
      </c>
      <c r="C2" s="16"/>
      <c r="D2" s="16"/>
      <c r="E2" s="16"/>
      <c r="F2" s="16"/>
      <c r="G2" s="16"/>
    </row>
    <row r="3" spans="1:8" s="21" customFormat="1" ht="20.100000000000001" customHeight="1">
      <c r="A3" s="18"/>
      <c r="B3" s="18"/>
      <c r="C3" s="18"/>
      <c r="E3" s="119"/>
      <c r="F3" s="119"/>
      <c r="G3" s="330" t="s">
        <v>814</v>
      </c>
    </row>
    <row r="4" spans="1:8" s="21" customFormat="1" ht="20.100000000000001" customHeight="1">
      <c r="A4" s="18"/>
      <c r="B4" s="1432"/>
      <c r="C4" s="1466"/>
      <c r="D4" s="1483" t="s">
        <v>23</v>
      </c>
      <c r="E4" s="1444" t="s">
        <v>393</v>
      </c>
      <c r="F4" s="1486" t="s">
        <v>394</v>
      </c>
      <c r="G4" s="1429" t="s">
        <v>813</v>
      </c>
      <c r="H4" s="18"/>
    </row>
    <row r="5" spans="1:8" s="21" customFormat="1" ht="20.100000000000001" customHeight="1">
      <c r="A5" s="18"/>
      <c r="B5" s="1432"/>
      <c r="C5" s="1466"/>
      <c r="D5" s="1484"/>
      <c r="E5" s="1445"/>
      <c r="F5" s="1487"/>
      <c r="G5" s="1430"/>
      <c r="H5" s="18"/>
    </row>
    <row r="6" spans="1:8" s="21" customFormat="1" ht="20.100000000000001" customHeight="1">
      <c r="A6" s="18"/>
      <c r="B6" s="1432"/>
      <c r="C6" s="1466"/>
      <c r="D6" s="1485"/>
      <c r="E6" s="1478"/>
      <c r="F6" s="1488"/>
      <c r="G6" s="1431"/>
      <c r="H6" s="18"/>
    </row>
    <row r="7" spans="1:8" s="21" customFormat="1" ht="20.100000000000001" customHeight="1">
      <c r="A7" s="18"/>
      <c r="B7" s="1467" t="s">
        <v>329</v>
      </c>
      <c r="C7" s="1468"/>
      <c r="D7" s="635">
        <v>19636</v>
      </c>
      <c r="E7" s="794">
        <v>185.66565809379728</v>
      </c>
      <c r="F7" s="663">
        <v>30.196687529795319</v>
      </c>
      <c r="G7" s="795">
        <v>3.3116215115094723</v>
      </c>
      <c r="H7" s="18"/>
    </row>
    <row r="8" spans="1:8" s="21" customFormat="1" ht="20.100000000000001" customHeight="1">
      <c r="A8" s="18"/>
      <c r="B8" s="1470" t="s">
        <v>342</v>
      </c>
      <c r="C8" s="124" t="s">
        <v>344</v>
      </c>
      <c r="D8" s="522">
        <v>1415</v>
      </c>
      <c r="E8" s="599">
        <v>188.16489361702128</v>
      </c>
      <c r="F8" s="624">
        <v>31.023898267923698</v>
      </c>
      <c r="G8" s="796">
        <v>3.223321554770318</v>
      </c>
      <c r="H8" s="18"/>
    </row>
    <row r="9" spans="1:8" s="21" customFormat="1" ht="20.100000000000001" customHeight="1">
      <c r="A9" s="18"/>
      <c r="B9" s="1470"/>
      <c r="C9" s="124" t="s">
        <v>345</v>
      </c>
      <c r="D9" s="524">
        <v>2300</v>
      </c>
      <c r="E9" s="600">
        <v>173.71601208459217</v>
      </c>
      <c r="F9" s="628">
        <v>31.25</v>
      </c>
      <c r="G9" s="782">
        <v>3.2</v>
      </c>
      <c r="H9" s="18"/>
    </row>
    <row r="10" spans="1:8" s="21" customFormat="1" ht="20.100000000000001" customHeight="1">
      <c r="A10" s="18"/>
      <c r="B10" s="1470"/>
      <c r="C10" s="124" t="s">
        <v>347</v>
      </c>
      <c r="D10" s="740">
        <v>1567</v>
      </c>
      <c r="E10" s="600">
        <v>699.55357142857144</v>
      </c>
      <c r="F10" s="628">
        <v>45.751824817518248</v>
      </c>
      <c r="G10" s="797">
        <v>2.1857051691129548</v>
      </c>
      <c r="H10" s="18"/>
    </row>
    <row r="11" spans="1:8" s="21" customFormat="1" ht="20.100000000000001" customHeight="1">
      <c r="A11" s="18"/>
      <c r="B11" s="1470"/>
      <c r="C11" s="124" t="s">
        <v>346</v>
      </c>
      <c r="D11" s="524">
        <v>680</v>
      </c>
      <c r="E11" s="600">
        <v>215.87301587301587</v>
      </c>
      <c r="F11" s="628">
        <v>24.329159212880143</v>
      </c>
      <c r="G11" s="782">
        <v>4.1102941176470589</v>
      </c>
      <c r="H11" s="18"/>
    </row>
    <row r="12" spans="1:8" s="21" customFormat="1" ht="20.100000000000001" customHeight="1">
      <c r="A12" s="18"/>
      <c r="B12" s="1470"/>
      <c r="C12" s="124" t="s">
        <v>348</v>
      </c>
      <c r="D12" s="524">
        <v>5761</v>
      </c>
      <c r="E12" s="600">
        <v>179.35865504358654</v>
      </c>
      <c r="F12" s="628">
        <v>29.98490605319315</v>
      </c>
      <c r="G12" s="782">
        <v>3.3350112827634093</v>
      </c>
    </row>
    <row r="13" spans="1:8" s="21" customFormat="1" ht="20.100000000000001" customHeight="1">
      <c r="A13" s="18"/>
      <c r="B13" s="1470"/>
      <c r="C13" s="124" t="s">
        <v>349</v>
      </c>
      <c r="D13" s="524">
        <v>4053</v>
      </c>
      <c r="E13" s="600">
        <v>108.16653322658128</v>
      </c>
      <c r="F13" s="628">
        <v>22.887960243957533</v>
      </c>
      <c r="G13" s="782">
        <v>4.3691093017517888</v>
      </c>
    </row>
    <row r="14" spans="1:8" s="21" customFormat="1" ht="20.100000000000001" customHeight="1">
      <c r="A14" s="18"/>
      <c r="B14" s="1470"/>
      <c r="C14" s="124" t="s">
        <v>353</v>
      </c>
      <c r="D14" s="524">
        <v>2441</v>
      </c>
      <c r="E14" s="600">
        <v>391.8138041733547</v>
      </c>
      <c r="F14" s="628">
        <v>38.807631160572335</v>
      </c>
      <c r="G14" s="782">
        <v>2.5768127816468662</v>
      </c>
    </row>
    <row r="15" spans="1:8" s="21" customFormat="1" ht="20.100000000000001" customHeight="1">
      <c r="A15" s="18"/>
      <c r="B15" s="1471"/>
      <c r="C15" s="86" t="s">
        <v>354</v>
      </c>
      <c r="D15" s="743">
        <v>1419</v>
      </c>
      <c r="E15" s="793">
        <v>374.40633245382588</v>
      </c>
      <c r="F15" s="985">
        <v>38.612244897959187</v>
      </c>
      <c r="G15" s="791">
        <v>2.5898520084566594</v>
      </c>
    </row>
    <row r="16" spans="1:8" s="21" customFormat="1" ht="15" customHeight="1">
      <c r="A16" s="18"/>
      <c r="B16" s="35" t="s">
        <v>671</v>
      </c>
      <c r="C16" s="35"/>
      <c r="D16" s="36"/>
      <c r="E16" s="36"/>
      <c r="F16" s="36"/>
      <c r="G16" s="36"/>
    </row>
    <row r="17" spans="1:12" s="59" customFormat="1" ht="15" customHeight="1">
      <c r="A17" s="55"/>
      <c r="B17" s="328" t="s">
        <v>670</v>
      </c>
      <c r="D17" s="35"/>
      <c r="E17" s="358"/>
      <c r="F17" s="358"/>
      <c r="G17" s="358"/>
      <c r="H17" s="358"/>
      <c r="I17" s="358"/>
    </row>
    <row r="18" spans="1:12" s="21" customFormat="1" ht="16.5">
      <c r="B18" s="35" t="s">
        <v>677</v>
      </c>
      <c r="C18" s="372"/>
      <c r="D18" s="35"/>
      <c r="E18" s="35"/>
      <c r="F18" s="38"/>
    </row>
    <row r="19" spans="1:12" s="42" customFormat="1">
      <c r="B19" s="35" t="s">
        <v>676</v>
      </c>
      <c r="C19" s="372"/>
      <c r="D19" s="35"/>
      <c r="E19" s="35"/>
      <c r="F19" s="38"/>
      <c r="K19" s="388"/>
      <c r="L19" s="388"/>
    </row>
    <row r="20" spans="1:12" s="21" customFormat="1" ht="16.5">
      <c r="B20" s="35" t="s">
        <v>812</v>
      </c>
      <c r="C20" s="372"/>
    </row>
  </sheetData>
  <mergeCells count="7">
    <mergeCell ref="G4:G6"/>
    <mergeCell ref="B7:C7"/>
    <mergeCell ref="B8:B15"/>
    <mergeCell ref="B4:C6"/>
    <mergeCell ref="D4:D6"/>
    <mergeCell ref="F4:F6"/>
    <mergeCell ref="E4:E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FFFF66"/>
    <pageSetUpPr fitToPage="1"/>
  </sheetPr>
  <dimension ref="A1:R28"/>
  <sheetViews>
    <sheetView showZeros="0" zoomScaleNormal="100" zoomScaleSheetLayoutView="100" workbookViewId="0">
      <selection activeCell="N23" sqref="N23"/>
    </sheetView>
  </sheetViews>
  <sheetFormatPr defaultColWidth="9" defaultRowHeight="13.5"/>
  <cols>
    <col min="1" max="1" width="1.25" style="14" customWidth="1"/>
    <col min="2" max="3" width="3.625" style="14" customWidth="1"/>
    <col min="4" max="4" width="9.625" style="14" customWidth="1"/>
    <col min="5" max="7" width="8.625" style="14" customWidth="1"/>
    <col min="8" max="8" width="7.625" style="14" customWidth="1"/>
    <col min="9" max="9" width="8.625" style="14" customWidth="1"/>
    <col min="10" max="10" width="7.625" style="14" customWidth="1"/>
    <col min="11" max="11" width="8.625" style="14" customWidth="1"/>
    <col min="12" max="12" width="7.625" style="14" customWidth="1"/>
    <col min="13" max="13" width="8.625" style="14" customWidth="1"/>
    <col min="14" max="14" width="7.625" style="14" customWidth="1"/>
    <col min="15" max="15" width="8.625" style="14" customWidth="1"/>
    <col min="16" max="16" width="7.625" style="14" customWidth="1"/>
    <col min="17" max="17" width="8.625" style="14" customWidth="1"/>
    <col min="18" max="18" width="7.625" style="14" customWidth="1"/>
    <col min="19" max="16384" width="9" style="14"/>
  </cols>
  <sheetData>
    <row r="1" spans="1:18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</row>
    <row r="2" spans="1:18" ht="20.100000000000001" customHeight="1">
      <c r="A2" s="12"/>
      <c r="B2" s="16" t="s">
        <v>725</v>
      </c>
      <c r="D2" s="16"/>
      <c r="E2" s="16"/>
      <c r="F2" s="16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</row>
    <row r="3" spans="1:18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20"/>
      <c r="Q3" s="18"/>
      <c r="R3" s="20" t="s">
        <v>113</v>
      </c>
    </row>
    <row r="4" spans="1:18" s="21" customFormat="1" ht="20.100000000000001" customHeight="1">
      <c r="A4" s="18"/>
      <c r="B4" s="1441"/>
      <c r="C4" s="1441"/>
      <c r="D4" s="1447"/>
      <c r="E4" s="1444" t="s">
        <v>187</v>
      </c>
      <c r="F4" s="1429"/>
      <c r="G4" s="1432"/>
      <c r="H4" s="1432"/>
      <c r="I4" s="1432"/>
      <c r="J4" s="1432"/>
      <c r="K4" s="1432"/>
      <c r="L4" s="1432"/>
      <c r="M4" s="1432"/>
      <c r="N4" s="1432"/>
      <c r="O4" s="1432"/>
      <c r="P4" s="1432"/>
      <c r="Q4" s="1432"/>
      <c r="R4" s="1432"/>
    </row>
    <row r="5" spans="1:18" s="21" customFormat="1" ht="34.9" customHeight="1">
      <c r="A5" s="18"/>
      <c r="B5" s="1442"/>
      <c r="C5" s="1442"/>
      <c r="D5" s="1448"/>
      <c r="E5" s="1445"/>
      <c r="F5" s="1430"/>
      <c r="G5" s="1444" t="s">
        <v>54</v>
      </c>
      <c r="H5" s="1434"/>
      <c r="I5" s="1473" t="s">
        <v>73</v>
      </c>
      <c r="J5" s="1434"/>
      <c r="K5" s="1473" t="s">
        <v>74</v>
      </c>
      <c r="L5" s="1434"/>
      <c r="M5" s="1473" t="s">
        <v>75</v>
      </c>
      <c r="N5" s="1434"/>
      <c r="O5" s="1429" t="s">
        <v>76</v>
      </c>
      <c r="P5" s="1441"/>
      <c r="Q5" s="1473" t="s">
        <v>242</v>
      </c>
      <c r="R5" s="1441"/>
    </row>
    <row r="6" spans="1:18" s="21" customFormat="1" ht="20.100000000000001" customHeight="1">
      <c r="A6" s="18"/>
      <c r="B6" s="1449"/>
      <c r="C6" s="1449"/>
      <c r="D6" s="1450"/>
      <c r="E6" s="52"/>
      <c r="F6" s="27" t="s">
        <v>2</v>
      </c>
      <c r="G6" s="44"/>
      <c r="H6" s="27" t="s">
        <v>43</v>
      </c>
      <c r="I6" s="46"/>
      <c r="J6" s="27" t="s">
        <v>4</v>
      </c>
      <c r="K6" s="46"/>
      <c r="L6" s="27" t="s">
        <v>4</v>
      </c>
      <c r="M6" s="46"/>
      <c r="N6" s="27" t="s">
        <v>4</v>
      </c>
      <c r="O6" s="53"/>
      <c r="P6" s="25" t="s">
        <v>43</v>
      </c>
      <c r="Q6" s="46"/>
      <c r="R6" s="25" t="s">
        <v>43</v>
      </c>
    </row>
    <row r="7" spans="1:18" s="21" customFormat="1" ht="20.100000000000001" customHeight="1">
      <c r="A7" s="18"/>
      <c r="B7" s="1451" t="s">
        <v>330</v>
      </c>
      <c r="C7" s="1451"/>
      <c r="D7" s="1452"/>
      <c r="E7" s="645">
        <v>11655</v>
      </c>
      <c r="F7" s="756">
        <v>100</v>
      </c>
      <c r="G7" s="475">
        <v>36</v>
      </c>
      <c r="H7" s="756">
        <v>0.3</v>
      </c>
      <c r="I7" s="471">
        <v>93</v>
      </c>
      <c r="J7" s="756">
        <v>0.8</v>
      </c>
      <c r="K7" s="469">
        <v>5577</v>
      </c>
      <c r="L7" s="756">
        <v>47.9</v>
      </c>
      <c r="M7" s="469">
        <v>2842</v>
      </c>
      <c r="N7" s="756">
        <v>24.4</v>
      </c>
      <c r="O7" s="469">
        <v>2084</v>
      </c>
      <c r="P7" s="526">
        <v>17.899999999999999</v>
      </c>
      <c r="Q7" s="469">
        <v>1023</v>
      </c>
      <c r="R7" s="526">
        <v>8.8000000000000007</v>
      </c>
    </row>
    <row r="8" spans="1:18" s="21" customFormat="1" ht="20.100000000000001" customHeight="1">
      <c r="A8" s="18"/>
      <c r="B8" s="1453" t="s">
        <v>44</v>
      </c>
      <c r="C8" s="1462" t="s">
        <v>45</v>
      </c>
      <c r="D8" s="1457"/>
      <c r="E8" s="522">
        <v>5566</v>
      </c>
      <c r="F8" s="730">
        <v>100</v>
      </c>
      <c r="G8" s="491">
        <v>19</v>
      </c>
      <c r="H8" s="730">
        <v>0.3</v>
      </c>
      <c r="I8" s="487">
        <v>19</v>
      </c>
      <c r="J8" s="730">
        <v>0.3</v>
      </c>
      <c r="K8" s="485">
        <v>2139</v>
      </c>
      <c r="L8" s="730">
        <v>38.4</v>
      </c>
      <c r="M8" s="485">
        <v>1334</v>
      </c>
      <c r="N8" s="730">
        <v>24</v>
      </c>
      <c r="O8" s="485">
        <v>1601</v>
      </c>
      <c r="P8" s="527">
        <v>28.8</v>
      </c>
      <c r="Q8" s="485">
        <v>454</v>
      </c>
      <c r="R8" s="527">
        <v>8.1999999999999993</v>
      </c>
    </row>
    <row r="9" spans="1:18" s="21" customFormat="1" ht="20.100000000000001" customHeight="1">
      <c r="A9" s="18"/>
      <c r="B9" s="1497"/>
      <c r="C9" s="1557" t="s">
        <v>46</v>
      </c>
      <c r="D9" s="1531"/>
      <c r="E9" s="523">
        <v>6089</v>
      </c>
      <c r="F9" s="867">
        <v>100</v>
      </c>
      <c r="G9" s="499">
        <v>17</v>
      </c>
      <c r="H9" s="867">
        <v>0.3</v>
      </c>
      <c r="I9" s="495">
        <v>74</v>
      </c>
      <c r="J9" s="867">
        <v>1.2</v>
      </c>
      <c r="K9" s="493">
        <v>3438</v>
      </c>
      <c r="L9" s="867">
        <v>56.5</v>
      </c>
      <c r="M9" s="493">
        <v>1508</v>
      </c>
      <c r="N9" s="867">
        <v>24.8</v>
      </c>
      <c r="O9" s="493">
        <v>483</v>
      </c>
      <c r="P9" s="528">
        <v>7.9</v>
      </c>
      <c r="Q9" s="493">
        <v>569</v>
      </c>
      <c r="R9" s="528">
        <v>9.3000000000000007</v>
      </c>
    </row>
    <row r="10" spans="1:18" s="21" customFormat="1" ht="20.100000000000001" customHeight="1">
      <c r="A10" s="18"/>
      <c r="B10" s="1453" t="s">
        <v>226</v>
      </c>
      <c r="C10" s="1462" t="s">
        <v>47</v>
      </c>
      <c r="D10" s="1457"/>
      <c r="E10" s="522">
        <v>212</v>
      </c>
      <c r="F10" s="730">
        <v>100</v>
      </c>
      <c r="G10" s="491" t="s">
        <v>924</v>
      </c>
      <c r="H10" s="730" t="s">
        <v>924</v>
      </c>
      <c r="I10" s="487" t="s">
        <v>924</v>
      </c>
      <c r="J10" s="730" t="s">
        <v>924</v>
      </c>
      <c r="K10" s="485">
        <v>127</v>
      </c>
      <c r="L10" s="730">
        <v>59.9</v>
      </c>
      <c r="M10" s="485">
        <v>23</v>
      </c>
      <c r="N10" s="730">
        <v>10.8</v>
      </c>
      <c r="O10" s="485">
        <v>15</v>
      </c>
      <c r="P10" s="527">
        <v>7.1</v>
      </c>
      <c r="Q10" s="485">
        <v>41</v>
      </c>
      <c r="R10" s="527">
        <v>19.3</v>
      </c>
    </row>
    <row r="11" spans="1:18" s="21" customFormat="1" ht="20.100000000000001" customHeight="1">
      <c r="A11" s="18"/>
      <c r="B11" s="1454"/>
      <c r="C11" s="1463" t="s">
        <v>48</v>
      </c>
      <c r="D11" s="1459"/>
      <c r="E11" s="524">
        <v>2190</v>
      </c>
      <c r="F11" s="732">
        <v>100</v>
      </c>
      <c r="G11" s="507">
        <v>10</v>
      </c>
      <c r="H11" s="732">
        <v>0.5</v>
      </c>
      <c r="I11" s="503">
        <v>17</v>
      </c>
      <c r="J11" s="732">
        <v>0.8</v>
      </c>
      <c r="K11" s="501">
        <v>911</v>
      </c>
      <c r="L11" s="732">
        <v>41.6</v>
      </c>
      <c r="M11" s="501">
        <v>633</v>
      </c>
      <c r="N11" s="732">
        <v>28.9</v>
      </c>
      <c r="O11" s="501">
        <v>322</v>
      </c>
      <c r="P11" s="529">
        <v>14.7</v>
      </c>
      <c r="Q11" s="501">
        <v>297</v>
      </c>
      <c r="R11" s="529">
        <v>13.6</v>
      </c>
    </row>
    <row r="12" spans="1:18" s="21" customFormat="1" ht="20.100000000000001" customHeight="1">
      <c r="A12" s="18"/>
      <c r="B12" s="1454"/>
      <c r="C12" s="1463" t="s">
        <v>49</v>
      </c>
      <c r="D12" s="1459"/>
      <c r="E12" s="524">
        <v>1690</v>
      </c>
      <c r="F12" s="732">
        <v>100</v>
      </c>
      <c r="G12" s="507">
        <v>8</v>
      </c>
      <c r="H12" s="732">
        <v>0.5</v>
      </c>
      <c r="I12" s="503">
        <v>24</v>
      </c>
      <c r="J12" s="732">
        <v>1.4</v>
      </c>
      <c r="K12" s="501">
        <v>616</v>
      </c>
      <c r="L12" s="732">
        <v>36.4</v>
      </c>
      <c r="M12" s="501">
        <v>435</v>
      </c>
      <c r="N12" s="732">
        <v>25.7</v>
      </c>
      <c r="O12" s="501">
        <v>435</v>
      </c>
      <c r="P12" s="529">
        <v>25.7</v>
      </c>
      <c r="Q12" s="501">
        <v>172</v>
      </c>
      <c r="R12" s="529">
        <v>10.199999999999999</v>
      </c>
    </row>
    <row r="13" spans="1:18" s="21" customFormat="1" ht="20.100000000000001" customHeight="1">
      <c r="A13" s="18"/>
      <c r="B13" s="1454"/>
      <c r="C13" s="1463" t="s">
        <v>50</v>
      </c>
      <c r="D13" s="1459"/>
      <c r="E13" s="524">
        <v>2149</v>
      </c>
      <c r="F13" s="732">
        <v>100</v>
      </c>
      <c r="G13" s="507">
        <v>5</v>
      </c>
      <c r="H13" s="732">
        <v>0.2</v>
      </c>
      <c r="I13" s="503">
        <v>15</v>
      </c>
      <c r="J13" s="732">
        <v>0.7</v>
      </c>
      <c r="K13" s="501">
        <v>822</v>
      </c>
      <c r="L13" s="732">
        <v>38.299999999999997</v>
      </c>
      <c r="M13" s="501">
        <v>565</v>
      </c>
      <c r="N13" s="732">
        <v>26.3</v>
      </c>
      <c r="O13" s="501">
        <v>567</v>
      </c>
      <c r="P13" s="529">
        <v>26.4</v>
      </c>
      <c r="Q13" s="501">
        <v>175</v>
      </c>
      <c r="R13" s="529">
        <v>8.1</v>
      </c>
    </row>
    <row r="14" spans="1:18" s="21" customFormat="1" ht="20.100000000000001" customHeight="1">
      <c r="A14" s="18"/>
      <c r="B14" s="1454"/>
      <c r="C14" s="1463" t="s">
        <v>51</v>
      </c>
      <c r="D14" s="1459"/>
      <c r="E14" s="524">
        <v>2515</v>
      </c>
      <c r="F14" s="732">
        <v>100</v>
      </c>
      <c r="G14" s="507">
        <v>7</v>
      </c>
      <c r="H14" s="732">
        <v>0.3</v>
      </c>
      <c r="I14" s="503">
        <v>17</v>
      </c>
      <c r="J14" s="732">
        <v>0.7</v>
      </c>
      <c r="K14" s="501">
        <v>1179</v>
      </c>
      <c r="L14" s="732">
        <v>46.9</v>
      </c>
      <c r="M14" s="501">
        <v>628</v>
      </c>
      <c r="N14" s="732">
        <v>25</v>
      </c>
      <c r="O14" s="501">
        <v>495</v>
      </c>
      <c r="P14" s="529">
        <v>19.7</v>
      </c>
      <c r="Q14" s="501">
        <v>189</v>
      </c>
      <c r="R14" s="529">
        <v>7.5</v>
      </c>
    </row>
    <row r="15" spans="1:18" s="21" customFormat="1" ht="20.100000000000001" customHeight="1">
      <c r="A15" s="18"/>
      <c r="B15" s="1454"/>
      <c r="C15" s="1463" t="s">
        <v>52</v>
      </c>
      <c r="D15" s="1459"/>
      <c r="E15" s="524">
        <v>2899</v>
      </c>
      <c r="F15" s="732">
        <v>100</v>
      </c>
      <c r="G15" s="507" t="s">
        <v>924</v>
      </c>
      <c r="H15" s="732">
        <v>0.1</v>
      </c>
      <c r="I15" s="503">
        <v>17</v>
      </c>
      <c r="J15" s="732">
        <v>0.6</v>
      </c>
      <c r="K15" s="501">
        <v>1922</v>
      </c>
      <c r="L15" s="732">
        <v>66.3</v>
      </c>
      <c r="M15" s="501">
        <v>558</v>
      </c>
      <c r="N15" s="732">
        <v>19.2</v>
      </c>
      <c r="O15" s="501">
        <v>250</v>
      </c>
      <c r="P15" s="529">
        <v>8.6</v>
      </c>
      <c r="Q15" s="501">
        <v>149</v>
      </c>
      <c r="R15" s="529">
        <v>5.0999999999999996</v>
      </c>
    </row>
    <row r="16" spans="1:18" s="21" customFormat="1" ht="20.100000000000001" customHeight="1">
      <c r="A16" s="18"/>
      <c r="B16" s="1454"/>
      <c r="C16" s="31"/>
      <c r="D16" s="197" t="s">
        <v>53</v>
      </c>
      <c r="E16" s="865">
        <v>1273</v>
      </c>
      <c r="F16" s="868">
        <v>100</v>
      </c>
      <c r="G16" s="760" t="s">
        <v>924</v>
      </c>
      <c r="H16" s="868">
        <v>0.2</v>
      </c>
      <c r="I16" s="866">
        <v>10</v>
      </c>
      <c r="J16" s="868">
        <v>0.8</v>
      </c>
      <c r="K16" s="761">
        <v>976</v>
      </c>
      <c r="L16" s="868">
        <v>76.7</v>
      </c>
      <c r="M16" s="761">
        <v>177</v>
      </c>
      <c r="N16" s="868">
        <v>13.9</v>
      </c>
      <c r="O16" s="761">
        <v>51</v>
      </c>
      <c r="P16" s="870">
        <v>4</v>
      </c>
      <c r="Q16" s="761">
        <v>57</v>
      </c>
      <c r="R16" s="870">
        <v>4.5</v>
      </c>
    </row>
    <row r="17" spans="1:18" s="21" customFormat="1" ht="9.9499999999999993" customHeight="1">
      <c r="A17" s="18"/>
      <c r="B17" s="198"/>
      <c r="C17" s="71"/>
      <c r="D17" s="71"/>
      <c r="E17" s="510"/>
      <c r="F17" s="895"/>
      <c r="G17" s="510"/>
      <c r="H17" s="895"/>
      <c r="I17" s="510"/>
      <c r="J17" s="755"/>
      <c r="K17" s="510"/>
      <c r="L17" s="755"/>
      <c r="M17" s="510"/>
      <c r="N17" s="755"/>
      <c r="O17" s="246"/>
      <c r="P17" s="869"/>
      <c r="Q17" s="570"/>
      <c r="R17" s="869"/>
    </row>
    <row r="18" spans="1:18" s="21" customFormat="1" ht="20.100000000000001" customHeight="1">
      <c r="A18" s="18"/>
      <c r="B18" s="1537" t="s">
        <v>25</v>
      </c>
      <c r="C18" s="1537"/>
      <c r="D18" s="1538"/>
      <c r="E18" s="483">
        <v>1273</v>
      </c>
      <c r="F18" s="896">
        <v>100</v>
      </c>
      <c r="G18" s="892" t="s">
        <v>924</v>
      </c>
      <c r="H18" s="728" t="s">
        <v>924</v>
      </c>
      <c r="I18" s="893">
        <v>10</v>
      </c>
      <c r="J18" s="728">
        <v>0.8</v>
      </c>
      <c r="K18" s="893">
        <v>976</v>
      </c>
      <c r="L18" s="728">
        <v>76.7</v>
      </c>
      <c r="M18" s="893">
        <v>177</v>
      </c>
      <c r="N18" s="728">
        <v>13.9</v>
      </c>
      <c r="O18" s="894">
        <v>51</v>
      </c>
      <c r="P18" s="728">
        <v>4</v>
      </c>
      <c r="Q18" s="893">
        <v>57</v>
      </c>
      <c r="R18" s="897">
        <v>4.5</v>
      </c>
    </row>
    <row r="19" spans="1:18" s="21" customFormat="1" ht="20.100000000000001" customHeight="1">
      <c r="A19" s="18"/>
      <c r="B19" s="1453" t="s">
        <v>44</v>
      </c>
      <c r="C19" s="1456" t="s">
        <v>45</v>
      </c>
      <c r="D19" s="1457"/>
      <c r="E19" s="491">
        <v>874</v>
      </c>
      <c r="F19" s="732">
        <v>99.9</v>
      </c>
      <c r="G19" s="507" t="s">
        <v>924</v>
      </c>
      <c r="H19" s="732" t="s">
        <v>924</v>
      </c>
      <c r="I19" s="501">
        <v>5</v>
      </c>
      <c r="J19" s="732">
        <v>0.6</v>
      </c>
      <c r="K19" s="501">
        <v>685</v>
      </c>
      <c r="L19" s="732">
        <v>78.400000000000006</v>
      </c>
      <c r="M19" s="501">
        <v>108</v>
      </c>
      <c r="N19" s="732">
        <v>12.4</v>
      </c>
      <c r="O19" s="504">
        <v>36</v>
      </c>
      <c r="P19" s="732">
        <v>4.0999999999999996</v>
      </c>
      <c r="Q19" s="501">
        <v>39</v>
      </c>
      <c r="R19" s="529">
        <v>4.5</v>
      </c>
    </row>
    <row r="20" spans="1:18" s="21" customFormat="1" ht="20.100000000000001" customHeight="1">
      <c r="A20" s="18"/>
      <c r="B20" s="1455"/>
      <c r="C20" s="1529" t="s">
        <v>46</v>
      </c>
      <c r="D20" s="1465"/>
      <c r="E20" s="515">
        <v>399</v>
      </c>
      <c r="F20" s="747">
        <v>99.7</v>
      </c>
      <c r="G20" s="515" t="s">
        <v>924</v>
      </c>
      <c r="H20" s="747" t="s">
        <v>924</v>
      </c>
      <c r="I20" s="509">
        <v>5</v>
      </c>
      <c r="J20" s="747">
        <v>1.3</v>
      </c>
      <c r="K20" s="509">
        <v>291</v>
      </c>
      <c r="L20" s="747">
        <v>72.900000000000006</v>
      </c>
      <c r="M20" s="509">
        <v>69</v>
      </c>
      <c r="N20" s="747">
        <v>17.3</v>
      </c>
      <c r="O20" s="512">
        <v>15</v>
      </c>
      <c r="P20" s="747">
        <v>3.8</v>
      </c>
      <c r="Q20" s="509">
        <v>18</v>
      </c>
      <c r="R20" s="530">
        <v>4.5</v>
      </c>
    </row>
    <row r="21" spans="1:18" s="21" customFormat="1" ht="15" customHeight="1">
      <c r="A21" s="18"/>
      <c r="B21" s="35" t="s">
        <v>174</v>
      </c>
      <c r="C21" s="35"/>
      <c r="D21" s="35"/>
      <c r="E21" s="36"/>
      <c r="F21" s="36"/>
      <c r="G21" s="36"/>
      <c r="H21" s="36"/>
      <c r="I21" s="12"/>
      <c r="J21" s="18"/>
      <c r="K21" s="18"/>
      <c r="L21" s="18"/>
      <c r="M21" s="18"/>
      <c r="N21" s="18"/>
      <c r="O21" s="18"/>
      <c r="P21" s="18"/>
      <c r="Q21" s="18"/>
      <c r="R21" s="18"/>
    </row>
    <row r="22" spans="1:18" s="21" customFormat="1" ht="15" customHeight="1">
      <c r="A22" s="18"/>
      <c r="B22" s="35" t="s">
        <v>380</v>
      </c>
      <c r="D22" s="35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</row>
    <row r="23" spans="1:18" s="21" customFormat="1" ht="16.5"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</row>
    <row r="24" spans="1:18"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</row>
    <row r="26" spans="1:18"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18"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18"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</sheetData>
  <mergeCells count="24">
    <mergeCell ref="C20:D20"/>
    <mergeCell ref="B18:D18"/>
    <mergeCell ref="B19:B20"/>
    <mergeCell ref="C19:D19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B4:D6"/>
    <mergeCell ref="G4:R4"/>
    <mergeCell ref="G5:H5"/>
    <mergeCell ref="I5:J5"/>
    <mergeCell ref="K5:L5"/>
    <mergeCell ref="M5:N5"/>
    <mergeCell ref="O5:P5"/>
    <mergeCell ref="Q5:R5"/>
    <mergeCell ref="E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9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rgb="FFFFFF66"/>
    <pageSetUpPr fitToPage="1"/>
  </sheetPr>
  <dimension ref="A1:BC28"/>
  <sheetViews>
    <sheetView showZeros="0" zoomScaleNormal="100" zoomScaleSheetLayoutView="100" workbookViewId="0">
      <selection activeCell="E7" sqref="E7:N20"/>
    </sheetView>
  </sheetViews>
  <sheetFormatPr defaultColWidth="9" defaultRowHeight="13.5"/>
  <cols>
    <col min="1" max="1" width="1.25" style="14" customWidth="1"/>
    <col min="2" max="3" width="3.625" style="14" customWidth="1"/>
    <col min="4" max="4" width="9.625" style="14" customWidth="1"/>
    <col min="5" max="7" width="8.625" style="14" customWidth="1"/>
    <col min="8" max="8" width="7.625" style="14" customWidth="1"/>
    <col min="9" max="9" width="8.625" style="14" customWidth="1"/>
    <col min="10" max="10" width="7.625" style="14" customWidth="1"/>
    <col min="11" max="11" width="8.625" style="14" customWidth="1"/>
    <col min="12" max="12" width="7.625" style="14" customWidth="1"/>
    <col min="13" max="13" width="8.625" style="14" customWidth="1"/>
    <col min="14" max="14" width="7.625" style="14" customWidth="1"/>
    <col min="15" max="16384" width="9" style="14"/>
  </cols>
  <sheetData>
    <row r="1" spans="1:15" ht="14.1" customHeight="1">
      <c r="A1" s="12"/>
      <c r="B1" s="4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5" ht="20.100000000000001" customHeight="1">
      <c r="A2" s="12"/>
      <c r="B2" s="16" t="s">
        <v>726</v>
      </c>
      <c r="D2" s="16"/>
      <c r="E2" s="16"/>
      <c r="F2" s="16"/>
      <c r="G2" s="12"/>
      <c r="H2" s="12"/>
      <c r="I2" s="12"/>
      <c r="J2" s="12"/>
      <c r="K2" s="12"/>
      <c r="L2" s="12"/>
      <c r="M2" s="12"/>
      <c r="N2" s="12"/>
    </row>
    <row r="3" spans="1:15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20" t="s">
        <v>113</v>
      </c>
    </row>
    <row r="4" spans="1:15" s="21" customFormat="1" ht="19.899999999999999" customHeight="1">
      <c r="A4" s="18"/>
      <c r="B4" s="1441"/>
      <c r="C4" s="1441"/>
      <c r="D4" s="1447"/>
      <c r="E4" s="1444" t="s">
        <v>187</v>
      </c>
      <c r="F4" s="1429"/>
      <c r="G4" s="1432"/>
      <c r="H4" s="1432"/>
      <c r="I4" s="1432"/>
      <c r="J4" s="1432"/>
      <c r="K4" s="1432"/>
      <c r="L4" s="1432"/>
      <c r="M4" s="1432"/>
      <c r="N4" s="1432"/>
      <c r="O4" s="14"/>
    </row>
    <row r="5" spans="1:15" s="21" customFormat="1" ht="19.899999999999999" customHeight="1">
      <c r="A5" s="18"/>
      <c r="B5" s="1442"/>
      <c r="C5" s="1442"/>
      <c r="D5" s="1448"/>
      <c r="E5" s="1445"/>
      <c r="F5" s="1430"/>
      <c r="G5" s="1444" t="s">
        <v>1045</v>
      </c>
      <c r="H5" s="1434"/>
      <c r="I5" s="1473" t="s">
        <v>1046</v>
      </c>
      <c r="J5" s="1434"/>
      <c r="K5" s="1473" t="s">
        <v>1047</v>
      </c>
      <c r="L5" s="1434"/>
      <c r="M5" s="1429" t="s">
        <v>1048</v>
      </c>
      <c r="N5" s="1441"/>
      <c r="O5" s="14"/>
    </row>
    <row r="6" spans="1:15" s="21" customFormat="1" ht="19.899999999999999" customHeight="1">
      <c r="A6" s="18"/>
      <c r="B6" s="1449"/>
      <c r="C6" s="1449"/>
      <c r="D6" s="1450"/>
      <c r="E6" s="52"/>
      <c r="F6" s="27" t="s">
        <v>2</v>
      </c>
      <c r="G6" s="44"/>
      <c r="H6" s="27" t="s">
        <v>43</v>
      </c>
      <c r="I6" s="46"/>
      <c r="J6" s="27" t="s">
        <v>4</v>
      </c>
      <c r="K6" s="46"/>
      <c r="L6" s="27" t="s">
        <v>4</v>
      </c>
      <c r="M6" s="53"/>
      <c r="N6" s="25" t="s">
        <v>43</v>
      </c>
      <c r="O6" s="14"/>
    </row>
    <row r="7" spans="1:15" s="21" customFormat="1" ht="20.100000000000001" customHeight="1">
      <c r="A7" s="18"/>
      <c r="B7" s="1451" t="s">
        <v>330</v>
      </c>
      <c r="C7" s="1451"/>
      <c r="D7" s="1452"/>
      <c r="E7" s="635">
        <v>11655</v>
      </c>
      <c r="F7" s="663">
        <v>100</v>
      </c>
      <c r="G7" s="636">
        <v>8881</v>
      </c>
      <c r="H7" s="663">
        <v>76.2</v>
      </c>
      <c r="I7" s="638">
        <v>1542</v>
      </c>
      <c r="J7" s="663">
        <v>13.2</v>
      </c>
      <c r="K7" s="637">
        <v>889</v>
      </c>
      <c r="L7" s="663">
        <v>7.6</v>
      </c>
      <c r="M7" s="637">
        <v>343</v>
      </c>
      <c r="N7" s="662">
        <v>2.9</v>
      </c>
      <c r="O7" s="14"/>
    </row>
    <row r="8" spans="1:15" s="21" customFormat="1" ht="19.5" customHeight="1">
      <c r="A8" s="18"/>
      <c r="B8" s="1453" t="s">
        <v>44</v>
      </c>
      <c r="C8" s="1462" t="s">
        <v>45</v>
      </c>
      <c r="D8" s="1457"/>
      <c r="E8" s="595">
        <v>5566</v>
      </c>
      <c r="F8" s="624">
        <v>100</v>
      </c>
      <c r="G8" s="623">
        <v>4094</v>
      </c>
      <c r="H8" s="624">
        <v>73.599999999999994</v>
      </c>
      <c r="I8" s="947">
        <v>822</v>
      </c>
      <c r="J8" s="624">
        <v>14.8</v>
      </c>
      <c r="K8" s="625">
        <v>411</v>
      </c>
      <c r="L8" s="624">
        <v>7.4</v>
      </c>
      <c r="M8" s="625">
        <v>239</v>
      </c>
      <c r="N8" s="597">
        <v>4.3</v>
      </c>
      <c r="O8" s="14"/>
    </row>
    <row r="9" spans="1:15" s="21" customFormat="1" ht="20.100000000000001" customHeight="1">
      <c r="A9" s="18"/>
      <c r="B9" s="1497"/>
      <c r="C9" s="1557" t="s">
        <v>46</v>
      </c>
      <c r="D9" s="1531"/>
      <c r="E9" s="617">
        <v>6089</v>
      </c>
      <c r="F9" s="620">
        <v>100</v>
      </c>
      <c r="G9" s="619">
        <v>4787</v>
      </c>
      <c r="H9" s="620">
        <v>78.599999999999994</v>
      </c>
      <c r="I9" s="950">
        <v>720</v>
      </c>
      <c r="J9" s="620">
        <v>11.8</v>
      </c>
      <c r="K9" s="621">
        <v>478</v>
      </c>
      <c r="L9" s="620">
        <v>7.9</v>
      </c>
      <c r="M9" s="621">
        <v>104</v>
      </c>
      <c r="N9" s="622">
        <v>1.7</v>
      </c>
      <c r="O9" s="14"/>
    </row>
    <row r="10" spans="1:15" s="21" customFormat="1" ht="20.100000000000001" customHeight="1">
      <c r="A10" s="18"/>
      <c r="B10" s="1453" t="s">
        <v>226</v>
      </c>
      <c r="C10" s="1462" t="s">
        <v>47</v>
      </c>
      <c r="D10" s="1457"/>
      <c r="E10" s="595">
        <v>212</v>
      </c>
      <c r="F10" s="624">
        <v>100</v>
      </c>
      <c r="G10" s="623">
        <v>142</v>
      </c>
      <c r="H10" s="624">
        <v>67</v>
      </c>
      <c r="I10" s="947">
        <v>29</v>
      </c>
      <c r="J10" s="624">
        <v>13.7</v>
      </c>
      <c r="K10" s="625">
        <v>33</v>
      </c>
      <c r="L10" s="624">
        <v>15.6</v>
      </c>
      <c r="M10" s="625">
        <v>8</v>
      </c>
      <c r="N10" s="597">
        <v>3.8</v>
      </c>
      <c r="O10" s="14"/>
    </row>
    <row r="11" spans="1:15" s="21" customFormat="1" ht="20.100000000000001" customHeight="1">
      <c r="A11" s="18"/>
      <c r="B11" s="1454"/>
      <c r="C11" s="1463" t="s">
        <v>48</v>
      </c>
      <c r="D11" s="1459"/>
      <c r="E11" s="578">
        <v>2190</v>
      </c>
      <c r="F11" s="628">
        <v>100</v>
      </c>
      <c r="G11" s="607">
        <v>1240</v>
      </c>
      <c r="H11" s="628">
        <v>56.6</v>
      </c>
      <c r="I11" s="640">
        <v>385</v>
      </c>
      <c r="J11" s="628">
        <v>17.600000000000001</v>
      </c>
      <c r="K11" s="627">
        <v>466</v>
      </c>
      <c r="L11" s="628">
        <v>21.3</v>
      </c>
      <c r="M11" s="627">
        <v>99</v>
      </c>
      <c r="N11" s="580">
        <v>4.5</v>
      </c>
      <c r="O11" s="14"/>
    </row>
    <row r="12" spans="1:15" s="21" customFormat="1" ht="20.100000000000001" customHeight="1">
      <c r="A12" s="18"/>
      <c r="B12" s="1454"/>
      <c r="C12" s="1463" t="s">
        <v>49</v>
      </c>
      <c r="D12" s="1459"/>
      <c r="E12" s="578">
        <v>1690</v>
      </c>
      <c r="F12" s="628">
        <v>100</v>
      </c>
      <c r="G12" s="607">
        <v>1131</v>
      </c>
      <c r="H12" s="628">
        <v>66.900000000000006</v>
      </c>
      <c r="I12" s="640">
        <v>329</v>
      </c>
      <c r="J12" s="628">
        <v>19.5</v>
      </c>
      <c r="K12" s="627">
        <v>168</v>
      </c>
      <c r="L12" s="628">
        <v>9.9</v>
      </c>
      <c r="M12" s="627">
        <v>62</v>
      </c>
      <c r="N12" s="580">
        <v>3.7</v>
      </c>
      <c r="O12" s="14"/>
    </row>
    <row r="13" spans="1:15" s="21" customFormat="1" ht="20.100000000000001" customHeight="1">
      <c r="A13" s="18"/>
      <c r="B13" s="1454"/>
      <c r="C13" s="1463" t="s">
        <v>50</v>
      </c>
      <c r="D13" s="1459"/>
      <c r="E13" s="578">
        <v>2149</v>
      </c>
      <c r="F13" s="628">
        <v>100</v>
      </c>
      <c r="G13" s="607">
        <v>1624</v>
      </c>
      <c r="H13" s="628">
        <v>75.599999999999994</v>
      </c>
      <c r="I13" s="640">
        <v>337</v>
      </c>
      <c r="J13" s="628">
        <v>15.7</v>
      </c>
      <c r="K13" s="627">
        <v>122</v>
      </c>
      <c r="L13" s="628">
        <v>5.7</v>
      </c>
      <c r="M13" s="627">
        <v>66</v>
      </c>
      <c r="N13" s="580">
        <v>3.1</v>
      </c>
      <c r="O13" s="14"/>
    </row>
    <row r="14" spans="1:15" s="21" customFormat="1" ht="20.100000000000001" customHeight="1">
      <c r="A14" s="18"/>
      <c r="B14" s="1454"/>
      <c r="C14" s="1463" t="s">
        <v>51</v>
      </c>
      <c r="D14" s="1459"/>
      <c r="E14" s="578">
        <v>2515</v>
      </c>
      <c r="F14" s="628">
        <v>100</v>
      </c>
      <c r="G14" s="607">
        <v>2147</v>
      </c>
      <c r="H14" s="628">
        <v>85.4</v>
      </c>
      <c r="I14" s="640">
        <v>247</v>
      </c>
      <c r="J14" s="628">
        <v>9.8000000000000007</v>
      </c>
      <c r="K14" s="627">
        <v>62</v>
      </c>
      <c r="L14" s="628">
        <v>2.5</v>
      </c>
      <c r="M14" s="627">
        <v>59</v>
      </c>
      <c r="N14" s="580">
        <v>2.2999999999999998</v>
      </c>
      <c r="O14" s="14"/>
    </row>
    <row r="15" spans="1:15" s="21" customFormat="1" ht="20.100000000000001" customHeight="1">
      <c r="A15" s="18"/>
      <c r="B15" s="1454"/>
      <c r="C15" s="1463" t="s">
        <v>52</v>
      </c>
      <c r="D15" s="1459"/>
      <c r="E15" s="578">
        <v>2899</v>
      </c>
      <c r="F15" s="628">
        <v>100</v>
      </c>
      <c r="G15" s="607">
        <v>2597</v>
      </c>
      <c r="H15" s="628">
        <v>89.6</v>
      </c>
      <c r="I15" s="640">
        <v>215</v>
      </c>
      <c r="J15" s="628">
        <v>7.4</v>
      </c>
      <c r="K15" s="627">
        <v>38</v>
      </c>
      <c r="L15" s="628">
        <v>1.3</v>
      </c>
      <c r="M15" s="627">
        <v>49</v>
      </c>
      <c r="N15" s="580">
        <v>1.7</v>
      </c>
      <c r="O15" s="14"/>
    </row>
    <row r="16" spans="1:15" s="21" customFormat="1" ht="20.100000000000001" customHeight="1">
      <c r="A16" s="18"/>
      <c r="B16" s="1455"/>
      <c r="C16" s="127"/>
      <c r="D16" s="196" t="s">
        <v>53</v>
      </c>
      <c r="E16" s="1068">
        <v>1273</v>
      </c>
      <c r="F16" s="1069">
        <v>100</v>
      </c>
      <c r="G16" s="770">
        <v>1198</v>
      </c>
      <c r="H16" s="771">
        <v>94.1</v>
      </c>
      <c r="I16" s="772">
        <v>39</v>
      </c>
      <c r="J16" s="771">
        <v>3.1</v>
      </c>
      <c r="K16" s="774">
        <v>17</v>
      </c>
      <c r="L16" s="771">
        <v>1.3</v>
      </c>
      <c r="M16" s="774">
        <v>19</v>
      </c>
      <c r="N16" s="773">
        <v>1.5</v>
      </c>
      <c r="O16" s="14"/>
    </row>
    <row r="17" spans="1:55" s="21" customFormat="1" ht="9.9499999999999993" customHeight="1">
      <c r="A17" s="18"/>
      <c r="B17" s="18"/>
      <c r="C17" s="31"/>
      <c r="D17" s="31"/>
      <c r="E17" s="965"/>
      <c r="F17" s="1070">
        <v>0</v>
      </c>
      <c r="G17" s="516"/>
      <c r="H17" s="1071"/>
      <c r="I17" s="516"/>
      <c r="J17" s="944"/>
      <c r="K17" s="516"/>
      <c r="L17" s="944"/>
      <c r="M17" s="516"/>
      <c r="N17" s="944"/>
      <c r="O17" s="14"/>
    </row>
    <row r="18" spans="1:55" s="21" customFormat="1" ht="20.100000000000001" customHeight="1">
      <c r="A18" s="18"/>
      <c r="B18" s="1537" t="s">
        <v>25</v>
      </c>
      <c r="C18" s="1537"/>
      <c r="D18" s="1538"/>
      <c r="E18" s="1014">
        <v>1273</v>
      </c>
      <c r="F18" s="1072">
        <v>100</v>
      </c>
      <c r="G18" s="1073">
        <v>1198</v>
      </c>
      <c r="H18" s="1017">
        <v>94.1</v>
      </c>
      <c r="I18" s="1016">
        <v>39</v>
      </c>
      <c r="J18" s="1017">
        <v>3.1</v>
      </c>
      <c r="K18" s="1016">
        <v>17</v>
      </c>
      <c r="L18" s="1017">
        <v>1.3</v>
      </c>
      <c r="M18" s="1016">
        <v>19</v>
      </c>
      <c r="N18" s="1074">
        <v>1.5</v>
      </c>
      <c r="O18" s="14"/>
    </row>
    <row r="19" spans="1:55" s="21" customFormat="1" ht="20.100000000000001" customHeight="1">
      <c r="A19" s="18"/>
      <c r="B19" s="1453" t="s">
        <v>24</v>
      </c>
      <c r="C19" s="1456" t="s">
        <v>11</v>
      </c>
      <c r="D19" s="1457"/>
      <c r="E19" s="623">
        <v>874</v>
      </c>
      <c r="F19" s="628">
        <v>100</v>
      </c>
      <c r="G19" s="607">
        <v>815</v>
      </c>
      <c r="H19" s="628">
        <v>93.2</v>
      </c>
      <c r="I19" s="627">
        <v>31</v>
      </c>
      <c r="J19" s="628">
        <v>3.5</v>
      </c>
      <c r="K19" s="627">
        <v>9</v>
      </c>
      <c r="L19" s="628">
        <v>1</v>
      </c>
      <c r="M19" s="627">
        <v>19</v>
      </c>
      <c r="N19" s="580">
        <v>2.2000000000000002</v>
      </c>
      <c r="O19" s="14"/>
    </row>
    <row r="20" spans="1:55" s="21" customFormat="1" ht="20.100000000000001" customHeight="1">
      <c r="A20" s="18"/>
      <c r="B20" s="1455"/>
      <c r="C20" s="1529" t="s">
        <v>12</v>
      </c>
      <c r="D20" s="1465"/>
      <c r="E20" s="608">
        <v>399</v>
      </c>
      <c r="F20" s="632">
        <v>100</v>
      </c>
      <c r="G20" s="608">
        <v>383</v>
      </c>
      <c r="H20" s="632">
        <v>96</v>
      </c>
      <c r="I20" s="631">
        <v>8</v>
      </c>
      <c r="J20" s="632">
        <v>2</v>
      </c>
      <c r="K20" s="631">
        <v>8</v>
      </c>
      <c r="L20" s="632">
        <v>2</v>
      </c>
      <c r="M20" s="509" t="s">
        <v>1043</v>
      </c>
      <c r="N20" s="512" t="s">
        <v>1044</v>
      </c>
      <c r="O20" s="14"/>
    </row>
    <row r="21" spans="1:55" s="21" customFormat="1" ht="15" customHeight="1">
      <c r="A21" s="18"/>
      <c r="B21" s="35" t="s">
        <v>175</v>
      </c>
      <c r="C21" s="35"/>
      <c r="D21" s="35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14"/>
    </row>
    <row r="22" spans="1:55" s="21" customFormat="1" ht="15" customHeight="1">
      <c r="A22" s="18"/>
      <c r="B22" s="35" t="s">
        <v>381</v>
      </c>
      <c r="D22" s="35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14"/>
    </row>
    <row r="23" spans="1:55" s="21" customFormat="1" ht="15" customHeight="1">
      <c r="A23" s="18"/>
      <c r="B23" s="35" t="s">
        <v>382</v>
      </c>
      <c r="D23" s="35"/>
      <c r="E23" s="18"/>
      <c r="F23" s="18"/>
      <c r="G23" s="36"/>
      <c r="H23" s="36"/>
      <c r="I23" s="36"/>
      <c r="J23" s="36"/>
      <c r="K23" s="36"/>
      <c r="L23" s="36"/>
      <c r="M23" s="36"/>
      <c r="N23" s="36"/>
      <c r="O23" s="14"/>
    </row>
    <row r="24" spans="1:55" s="21" customFormat="1" ht="15" customHeight="1">
      <c r="A24" s="18"/>
      <c r="E24" s="12"/>
      <c r="F24" s="12"/>
      <c r="G24" s="38"/>
      <c r="H24" s="38"/>
      <c r="I24" s="38"/>
      <c r="J24" s="38"/>
      <c r="K24" s="38"/>
      <c r="L24" s="38"/>
      <c r="M24" s="38"/>
      <c r="N24" s="38"/>
    </row>
    <row r="25" spans="1:55" s="21" customFormat="1" ht="16.5">
      <c r="B25" s="14"/>
      <c r="C25" s="14"/>
      <c r="D25" s="14"/>
      <c r="E25" s="12"/>
      <c r="F25" s="12"/>
      <c r="G25" s="18"/>
      <c r="H25" s="18"/>
      <c r="I25" s="18"/>
      <c r="J25" s="18"/>
      <c r="K25" s="18"/>
      <c r="L25" s="18"/>
      <c r="M25" s="18"/>
      <c r="N25" s="18"/>
    </row>
    <row r="26" spans="1:55"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55">
      <c r="E27" s="12"/>
      <c r="F27" s="12"/>
    </row>
    <row r="28" spans="1:55">
      <c r="E28" s="12"/>
      <c r="F28" s="12"/>
    </row>
  </sheetData>
  <mergeCells count="22">
    <mergeCell ref="C20:D20"/>
    <mergeCell ref="B18:D18"/>
    <mergeCell ref="B19:B20"/>
    <mergeCell ref="C19:D19"/>
    <mergeCell ref="B7:D7"/>
    <mergeCell ref="B8:B9"/>
    <mergeCell ref="C8:D8"/>
    <mergeCell ref="C9:D9"/>
    <mergeCell ref="B10:B16"/>
    <mergeCell ref="C10:D10"/>
    <mergeCell ref="C11:D11"/>
    <mergeCell ref="C12:D12"/>
    <mergeCell ref="C13:D13"/>
    <mergeCell ref="C14:D14"/>
    <mergeCell ref="C15:D15"/>
    <mergeCell ref="B4:D6"/>
    <mergeCell ref="G4:N4"/>
    <mergeCell ref="G5:H5"/>
    <mergeCell ref="I5:J5"/>
    <mergeCell ref="K5:L5"/>
    <mergeCell ref="M5:N5"/>
    <mergeCell ref="E4:F5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  <rowBreaks count="1" manualBreakCount="1">
    <brk id="23" max="12" man="1"/>
  </rowBreak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H23"/>
  <sheetViews>
    <sheetView showZeros="0" zoomScaleNormal="100" zoomScaleSheetLayoutView="100" workbookViewId="0">
      <selection activeCell="C13" sqref="C13"/>
    </sheetView>
  </sheetViews>
  <sheetFormatPr defaultColWidth="9" defaultRowHeight="13.5"/>
  <cols>
    <col min="1" max="1" width="1.25" style="42" customWidth="1"/>
    <col min="2" max="2" width="3.625" style="42" customWidth="1"/>
    <col min="3" max="6" width="12.625" style="42" customWidth="1"/>
    <col min="7" max="17" width="7" style="42" customWidth="1"/>
    <col min="18" max="21" width="7.375" style="42" customWidth="1"/>
    <col min="22" max="16384" width="9" style="42"/>
  </cols>
  <sheetData>
    <row r="1" spans="1:8" ht="14.1" customHeight="1">
      <c r="A1" s="40"/>
      <c r="B1" s="41" t="s">
        <v>0</v>
      </c>
      <c r="C1" s="40"/>
      <c r="D1" s="40"/>
    </row>
    <row r="2" spans="1:8" ht="20.100000000000001" customHeight="1">
      <c r="A2" s="40"/>
      <c r="B2" s="15" t="s">
        <v>860</v>
      </c>
      <c r="C2" s="40"/>
      <c r="D2" s="40"/>
    </row>
    <row r="3" spans="1:8" s="21" customFormat="1" ht="20.100000000000001" customHeight="1">
      <c r="A3" s="18"/>
      <c r="B3" s="18"/>
      <c r="C3" s="18"/>
      <c r="D3" s="18"/>
      <c r="E3" s="18"/>
      <c r="F3" s="20" t="s">
        <v>497</v>
      </c>
    </row>
    <row r="4" spans="1:8" s="50" customFormat="1" ht="19.5" customHeight="1">
      <c r="A4" s="49"/>
      <c r="B4" s="1432" t="s">
        <v>577</v>
      </c>
      <c r="C4" s="1466"/>
      <c r="D4" s="392" t="s">
        <v>196</v>
      </c>
      <c r="E4" s="182" t="s">
        <v>324</v>
      </c>
      <c r="F4" s="182" t="s">
        <v>376</v>
      </c>
      <c r="G4" s="49"/>
    </row>
    <row r="5" spans="1:8" s="21" customFormat="1" ht="20.100000000000001" customHeight="1">
      <c r="A5" s="18"/>
      <c r="B5" s="1464" t="s">
        <v>329</v>
      </c>
      <c r="C5" s="1464"/>
      <c r="D5" s="508">
        <v>12771</v>
      </c>
      <c r="E5" s="509">
        <v>13035</v>
      </c>
      <c r="F5" s="512">
        <v>13910</v>
      </c>
      <c r="G5" s="18"/>
    </row>
    <row r="6" spans="1:8" s="21" customFormat="1" ht="20.100000000000001" customHeight="1">
      <c r="A6" s="18"/>
      <c r="B6" s="1464" t="s">
        <v>861</v>
      </c>
      <c r="C6" s="1464"/>
      <c r="D6" s="508">
        <v>1854</v>
      </c>
      <c r="E6" s="509">
        <v>2006</v>
      </c>
      <c r="F6" s="512">
        <v>2343</v>
      </c>
      <c r="G6" s="18"/>
    </row>
    <row r="7" spans="1:8" s="21" customFormat="1" ht="19.5" customHeight="1">
      <c r="A7" s="18"/>
      <c r="B7" s="1453" t="s">
        <v>24</v>
      </c>
      <c r="C7" s="322" t="s">
        <v>11</v>
      </c>
      <c r="D7" s="507">
        <v>1222</v>
      </c>
      <c r="E7" s="501">
        <v>1320</v>
      </c>
      <c r="F7" s="504">
        <v>1539</v>
      </c>
      <c r="G7" s="18"/>
    </row>
    <row r="8" spans="1:8" s="21" customFormat="1" ht="20.100000000000001" customHeight="1">
      <c r="A8" s="18"/>
      <c r="B8" s="1497"/>
      <c r="C8" s="342" t="s">
        <v>12</v>
      </c>
      <c r="D8" s="499">
        <v>632</v>
      </c>
      <c r="E8" s="496">
        <v>686</v>
      </c>
      <c r="F8" s="496">
        <v>804</v>
      </c>
      <c r="G8" s="18"/>
    </row>
    <row r="9" spans="1:8" s="21" customFormat="1" ht="20.100000000000001" customHeight="1">
      <c r="A9" s="18"/>
      <c r="B9" s="1501" t="s">
        <v>226</v>
      </c>
      <c r="C9" s="344" t="s">
        <v>41</v>
      </c>
      <c r="D9" s="491">
        <v>673</v>
      </c>
      <c r="E9" s="485">
        <v>771</v>
      </c>
      <c r="F9" s="488">
        <v>978</v>
      </c>
      <c r="G9" s="103"/>
      <c r="H9" s="18"/>
    </row>
    <row r="10" spans="1:8" s="21" customFormat="1" ht="20.100000000000001" customHeight="1">
      <c r="A10" s="18"/>
      <c r="B10" s="1507"/>
      <c r="C10" s="339" t="s">
        <v>8</v>
      </c>
      <c r="D10" s="507">
        <v>589</v>
      </c>
      <c r="E10" s="501">
        <v>598</v>
      </c>
      <c r="F10" s="504">
        <v>630</v>
      </c>
      <c r="G10" s="103"/>
      <c r="H10" s="18"/>
    </row>
    <row r="11" spans="1:8" s="21" customFormat="1" ht="20.100000000000001" customHeight="1">
      <c r="A11" s="18"/>
      <c r="B11" s="1507"/>
      <c r="C11" s="339" t="s">
        <v>9</v>
      </c>
      <c r="D11" s="524">
        <v>353</v>
      </c>
      <c r="E11" s="501">
        <v>384</v>
      </c>
      <c r="F11" s="504">
        <v>423</v>
      </c>
      <c r="G11" s="103"/>
      <c r="H11" s="18"/>
    </row>
    <row r="12" spans="1:8" s="21" customFormat="1" ht="20.100000000000001" customHeight="1">
      <c r="A12" s="18"/>
      <c r="B12" s="1502"/>
      <c r="C12" s="342" t="s">
        <v>10</v>
      </c>
      <c r="D12" s="523">
        <v>239</v>
      </c>
      <c r="E12" s="493">
        <v>253</v>
      </c>
      <c r="F12" s="496">
        <v>312</v>
      </c>
      <c r="G12" s="32"/>
      <c r="H12" s="18"/>
    </row>
    <row r="13" spans="1:8" s="21" customFormat="1" ht="20.100000000000001" customHeight="1">
      <c r="A13" s="18"/>
      <c r="B13" s="1768" t="s">
        <v>343</v>
      </c>
      <c r="C13" s="6" t="s">
        <v>344</v>
      </c>
      <c r="D13" s="740">
        <v>83</v>
      </c>
      <c r="E13" s="1075">
        <v>94</v>
      </c>
      <c r="F13" s="1076">
        <v>133</v>
      </c>
      <c r="G13" s="32"/>
      <c r="H13" s="18"/>
    </row>
    <row r="14" spans="1:8" s="21" customFormat="1" ht="20.100000000000001" customHeight="1">
      <c r="A14" s="18"/>
      <c r="B14" s="1768"/>
      <c r="C14" s="6" t="s">
        <v>345</v>
      </c>
      <c r="D14" s="740">
        <v>305</v>
      </c>
      <c r="E14" s="1077">
        <v>314</v>
      </c>
      <c r="F14" s="1076">
        <v>343</v>
      </c>
      <c r="G14" s="32"/>
      <c r="H14" s="18"/>
    </row>
    <row r="15" spans="1:8" s="21" customFormat="1" ht="20.100000000000001" customHeight="1">
      <c r="A15" s="18"/>
      <c r="B15" s="1768"/>
      <c r="C15" s="6" t="s">
        <v>347</v>
      </c>
      <c r="D15" s="740">
        <v>186</v>
      </c>
      <c r="E15" s="1077">
        <v>203</v>
      </c>
      <c r="F15" s="1078">
        <v>208</v>
      </c>
      <c r="G15" s="32"/>
      <c r="H15" s="18"/>
    </row>
    <row r="16" spans="1:8" s="21" customFormat="1" ht="20.100000000000001" customHeight="1">
      <c r="A16" s="18"/>
      <c r="B16" s="1768"/>
      <c r="C16" s="6" t="s">
        <v>346</v>
      </c>
      <c r="D16" s="740">
        <v>94</v>
      </c>
      <c r="E16" s="1075">
        <v>94</v>
      </c>
      <c r="F16" s="1076">
        <v>97</v>
      </c>
      <c r="G16" s="32"/>
      <c r="H16" s="18"/>
    </row>
    <row r="17" spans="1:8" s="21" customFormat="1" ht="20.100000000000001" customHeight="1">
      <c r="A17" s="18"/>
      <c r="B17" s="1768"/>
      <c r="C17" s="6" t="s">
        <v>348</v>
      </c>
      <c r="D17" s="740">
        <v>480</v>
      </c>
      <c r="E17" s="1077">
        <v>520</v>
      </c>
      <c r="F17" s="1076">
        <v>612</v>
      </c>
      <c r="G17" s="32"/>
      <c r="H17" s="18"/>
    </row>
    <row r="18" spans="1:8" s="21" customFormat="1" ht="20.100000000000001" customHeight="1">
      <c r="A18" s="18"/>
      <c r="B18" s="1768"/>
      <c r="C18" s="6" t="s">
        <v>349</v>
      </c>
      <c r="D18" s="740">
        <v>229</v>
      </c>
      <c r="E18" s="1075">
        <v>249</v>
      </c>
      <c r="F18" s="1076">
        <v>289</v>
      </c>
      <c r="G18" s="32"/>
      <c r="H18" s="18"/>
    </row>
    <row r="19" spans="1:8" s="21" customFormat="1" ht="20.100000000000001" customHeight="1">
      <c r="A19" s="18"/>
      <c r="B19" s="1768"/>
      <c r="C19" s="6" t="s">
        <v>353</v>
      </c>
      <c r="D19" s="740">
        <v>145</v>
      </c>
      <c r="E19" s="1077">
        <v>136</v>
      </c>
      <c r="F19" s="1076">
        <v>181</v>
      </c>
      <c r="G19" s="32"/>
      <c r="H19" s="18"/>
    </row>
    <row r="20" spans="1:8" s="21" customFormat="1" ht="20.100000000000001" customHeight="1">
      <c r="A20" s="18"/>
      <c r="B20" s="1769"/>
      <c r="C20" s="5" t="s">
        <v>354</v>
      </c>
      <c r="D20" s="743">
        <v>332</v>
      </c>
      <c r="E20" s="1079">
        <v>396</v>
      </c>
      <c r="F20" s="1080">
        <v>480</v>
      </c>
      <c r="G20" s="103"/>
      <c r="H20" s="18"/>
    </row>
    <row r="21" spans="1:8">
      <c r="B21" s="35" t="s">
        <v>620</v>
      </c>
      <c r="C21" s="35"/>
    </row>
    <row r="22" spans="1:8">
      <c r="B22" s="35" t="s">
        <v>863</v>
      </c>
    </row>
    <row r="23" spans="1:8">
      <c r="B23" s="35" t="s">
        <v>864</v>
      </c>
    </row>
  </sheetData>
  <mergeCells count="6">
    <mergeCell ref="B4:C4"/>
    <mergeCell ref="B5:C5"/>
    <mergeCell ref="B13:B20"/>
    <mergeCell ref="B7:B8"/>
    <mergeCell ref="B9:B12"/>
    <mergeCell ref="B6:C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1:O19"/>
  <sheetViews>
    <sheetView showZeros="0" zoomScaleNormal="100" zoomScaleSheetLayoutView="100" workbookViewId="0">
      <selection activeCell="R23" sqref="R23"/>
    </sheetView>
  </sheetViews>
  <sheetFormatPr defaultColWidth="9" defaultRowHeight="13.5"/>
  <cols>
    <col min="1" max="1" width="1.25" style="42" customWidth="1"/>
    <col min="2" max="3" width="3.625" style="42" customWidth="1"/>
    <col min="4" max="4" width="9.625" style="42" customWidth="1"/>
    <col min="5" max="5" width="12.875" style="42" customWidth="1"/>
    <col min="6" max="6" width="8.75" style="42" customWidth="1"/>
    <col min="7" max="7" width="10.625" style="42" customWidth="1"/>
    <col min="8" max="8" width="8.625" style="42" customWidth="1"/>
    <col min="9" max="9" width="10.625" style="42" customWidth="1"/>
    <col min="10" max="10" width="8.625" style="42" customWidth="1"/>
    <col min="11" max="11" width="10.625" style="42" customWidth="1"/>
    <col min="12" max="12" width="8.625" style="42" customWidth="1"/>
    <col min="13" max="16384" width="9" style="42"/>
  </cols>
  <sheetData>
    <row r="1" spans="1:15" ht="14.1" customHeight="1">
      <c r="A1" s="40"/>
      <c r="B1" s="41" t="s">
        <v>0</v>
      </c>
      <c r="C1" s="40"/>
      <c r="D1" s="40"/>
      <c r="E1" s="40"/>
      <c r="F1" s="40"/>
      <c r="G1" s="40"/>
      <c r="H1" s="40"/>
      <c r="I1" s="40"/>
    </row>
    <row r="2" spans="1:15" ht="20.100000000000001" customHeight="1">
      <c r="A2" s="40"/>
      <c r="B2" s="15" t="s">
        <v>727</v>
      </c>
      <c r="D2" s="15"/>
      <c r="E2" s="15"/>
      <c r="F2" s="15"/>
      <c r="G2" s="40"/>
      <c r="H2" s="40"/>
      <c r="I2" s="40"/>
    </row>
    <row r="3" spans="1:15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20"/>
      <c r="N3" s="20" t="s">
        <v>333</v>
      </c>
    </row>
    <row r="4" spans="1:15" s="21" customFormat="1" ht="20.100000000000001" customHeight="1">
      <c r="A4" s="18"/>
      <c r="B4" s="1441"/>
      <c r="C4" s="1441"/>
      <c r="D4" s="1447"/>
      <c r="E4" s="1444" t="s">
        <v>622</v>
      </c>
      <c r="F4" s="1479"/>
      <c r="G4" s="1489" t="s">
        <v>621</v>
      </c>
      <c r="H4" s="1432"/>
      <c r="I4" s="1432"/>
      <c r="J4" s="1432"/>
      <c r="K4" s="1433" t="s">
        <v>334</v>
      </c>
      <c r="L4" s="1441"/>
      <c r="M4" s="1433" t="s">
        <v>26</v>
      </c>
      <c r="N4" s="1441"/>
    </row>
    <row r="5" spans="1:15" s="21" customFormat="1" ht="20.100000000000001" customHeight="1">
      <c r="A5" s="18"/>
      <c r="B5" s="1442"/>
      <c r="C5" s="1442"/>
      <c r="D5" s="1448"/>
      <c r="E5" s="1445"/>
      <c r="F5" s="1472"/>
      <c r="G5" s="1433" t="s">
        <v>867</v>
      </c>
      <c r="H5" s="1434"/>
      <c r="I5" s="1441" t="s">
        <v>868</v>
      </c>
      <c r="J5" s="1441"/>
      <c r="K5" s="1435"/>
      <c r="L5" s="1442"/>
      <c r="M5" s="1435"/>
      <c r="N5" s="1442"/>
    </row>
    <row r="6" spans="1:15" s="21" customFormat="1" ht="20.100000000000001" customHeight="1">
      <c r="A6" s="18"/>
      <c r="B6" s="1449"/>
      <c r="C6" s="1449"/>
      <c r="D6" s="1450"/>
      <c r="E6" s="52"/>
      <c r="F6" s="113" t="s">
        <v>2</v>
      </c>
      <c r="G6" s="24"/>
      <c r="H6" s="140" t="s">
        <v>2</v>
      </c>
      <c r="I6" s="194"/>
      <c r="J6" s="139" t="s">
        <v>2</v>
      </c>
      <c r="K6" s="135"/>
      <c r="L6" s="139" t="s">
        <v>2</v>
      </c>
      <c r="M6" s="135"/>
      <c r="N6" s="139" t="s">
        <v>2</v>
      </c>
    </row>
    <row r="7" spans="1:15" s="21" customFormat="1" ht="20.100000000000001" customHeight="1">
      <c r="A7" s="18"/>
      <c r="B7" s="1451" t="s">
        <v>329</v>
      </c>
      <c r="C7" s="1451"/>
      <c r="D7" s="1452"/>
      <c r="E7" s="827">
        <v>13910</v>
      </c>
      <c r="F7" s="1084">
        <v>100</v>
      </c>
      <c r="G7" s="507">
        <v>1774</v>
      </c>
      <c r="H7" s="527">
        <v>12.753414809489577</v>
      </c>
      <c r="I7" s="501">
        <v>8035</v>
      </c>
      <c r="J7" s="527">
        <v>57.764198418404021</v>
      </c>
      <c r="K7" s="507">
        <v>1323</v>
      </c>
      <c r="L7" s="527">
        <v>9.5111430625449316</v>
      </c>
      <c r="M7" s="507">
        <v>2778</v>
      </c>
      <c r="N7" s="527">
        <v>19.971243709561467</v>
      </c>
    </row>
    <row r="8" spans="1:15" s="21" customFormat="1" ht="20.100000000000001" customHeight="1">
      <c r="A8" s="18"/>
      <c r="B8" s="1451" t="s">
        <v>339</v>
      </c>
      <c r="C8" s="1451"/>
      <c r="D8" s="1452"/>
      <c r="E8" s="660">
        <v>2343</v>
      </c>
      <c r="F8" s="1085">
        <v>100</v>
      </c>
      <c r="G8" s="475">
        <v>140</v>
      </c>
      <c r="H8" s="526">
        <v>5.9752454118651297</v>
      </c>
      <c r="I8" s="472">
        <v>1273</v>
      </c>
      <c r="J8" s="526">
        <v>54.332052923602213</v>
      </c>
      <c r="K8" s="645">
        <v>183</v>
      </c>
      <c r="L8" s="526">
        <v>7.8104993597951342</v>
      </c>
      <c r="M8" s="645">
        <v>747</v>
      </c>
      <c r="N8" s="526">
        <v>31.882202304737518</v>
      </c>
    </row>
    <row r="9" spans="1:15" s="21" customFormat="1" ht="20.100000000000001" customHeight="1">
      <c r="A9" s="18"/>
      <c r="B9" s="1453" t="s">
        <v>335</v>
      </c>
      <c r="C9" s="1462" t="s">
        <v>336</v>
      </c>
      <c r="D9" s="1457"/>
      <c r="E9" s="1082">
        <v>1539</v>
      </c>
      <c r="F9" s="921">
        <v>100</v>
      </c>
      <c r="G9" s="491">
        <v>86</v>
      </c>
      <c r="H9" s="527">
        <v>5.5880441845354127</v>
      </c>
      <c r="I9" s="488">
        <v>849</v>
      </c>
      <c r="J9" s="527">
        <v>55.165692007797276</v>
      </c>
      <c r="K9" s="522">
        <v>124</v>
      </c>
      <c r="L9" s="527">
        <v>8.0571799870045488</v>
      </c>
      <c r="M9" s="522">
        <v>480</v>
      </c>
      <c r="N9" s="527">
        <v>31.189083820662766</v>
      </c>
    </row>
    <row r="10" spans="1:15" s="21" customFormat="1" ht="20.100000000000001" customHeight="1">
      <c r="A10" s="18"/>
      <c r="B10" s="1497"/>
      <c r="C10" s="1557" t="s">
        <v>337</v>
      </c>
      <c r="D10" s="1531"/>
      <c r="E10" s="1083">
        <v>804</v>
      </c>
      <c r="F10" s="1086">
        <v>100</v>
      </c>
      <c r="G10" s="499">
        <v>54</v>
      </c>
      <c r="H10" s="528">
        <v>6.7164179104477615</v>
      </c>
      <c r="I10" s="496">
        <v>424</v>
      </c>
      <c r="J10" s="528">
        <v>52.736318407960205</v>
      </c>
      <c r="K10" s="523">
        <v>59</v>
      </c>
      <c r="L10" s="528">
        <v>7.3383084577114426</v>
      </c>
      <c r="M10" s="523">
        <v>267</v>
      </c>
      <c r="N10" s="528">
        <v>33.208955223880601</v>
      </c>
    </row>
    <row r="11" spans="1:15" s="21" customFormat="1" ht="20.100000000000001" customHeight="1">
      <c r="A11" s="18"/>
      <c r="B11" s="1453" t="s">
        <v>338</v>
      </c>
      <c r="C11" s="1462" t="s">
        <v>41</v>
      </c>
      <c r="D11" s="1457"/>
      <c r="E11" s="1082">
        <v>978</v>
      </c>
      <c r="F11" s="921">
        <v>100</v>
      </c>
      <c r="G11" s="491">
        <v>65</v>
      </c>
      <c r="H11" s="527">
        <v>6.6462167689161546</v>
      </c>
      <c r="I11" s="488">
        <v>603</v>
      </c>
      <c r="J11" s="527">
        <v>61.656441717791409</v>
      </c>
      <c r="K11" s="522">
        <v>80</v>
      </c>
      <c r="L11" s="527">
        <v>8.1799591002044991</v>
      </c>
      <c r="M11" s="522">
        <v>230</v>
      </c>
      <c r="N11" s="527">
        <v>23.517382413087933</v>
      </c>
    </row>
    <row r="12" spans="1:15" s="21" customFormat="1" ht="20.100000000000001" customHeight="1">
      <c r="A12" s="18"/>
      <c r="B12" s="1454"/>
      <c r="C12" s="1463" t="s">
        <v>340</v>
      </c>
      <c r="D12" s="1459"/>
      <c r="E12" s="827">
        <v>630</v>
      </c>
      <c r="F12" s="1087">
        <v>100</v>
      </c>
      <c r="G12" s="507">
        <v>43</v>
      </c>
      <c r="H12" s="529">
        <v>6.8253968253968251</v>
      </c>
      <c r="I12" s="504">
        <v>323</v>
      </c>
      <c r="J12" s="529">
        <v>51.269841269841265</v>
      </c>
      <c r="K12" s="524">
        <v>50</v>
      </c>
      <c r="L12" s="529">
        <v>7.9365079365079358</v>
      </c>
      <c r="M12" s="524">
        <v>214</v>
      </c>
      <c r="N12" s="529">
        <v>33.968253968253968</v>
      </c>
    </row>
    <row r="13" spans="1:15" s="21" customFormat="1" ht="20.100000000000001" customHeight="1">
      <c r="A13" s="18"/>
      <c r="B13" s="1454"/>
      <c r="C13" s="1463" t="s">
        <v>42</v>
      </c>
      <c r="D13" s="1459"/>
      <c r="E13" s="827">
        <v>423</v>
      </c>
      <c r="F13" s="1087">
        <v>100</v>
      </c>
      <c r="G13" s="507">
        <v>22</v>
      </c>
      <c r="H13" s="529">
        <v>5.2009456264775409</v>
      </c>
      <c r="I13" s="504">
        <v>216</v>
      </c>
      <c r="J13" s="529">
        <v>51.063829787234042</v>
      </c>
      <c r="K13" s="524">
        <v>30</v>
      </c>
      <c r="L13" s="529">
        <v>7.0921985815602842</v>
      </c>
      <c r="M13" s="524">
        <v>155</v>
      </c>
      <c r="N13" s="529">
        <v>36.643026004728128</v>
      </c>
    </row>
    <row r="14" spans="1:15" s="21" customFormat="1" ht="20.100000000000001" customHeight="1">
      <c r="A14" s="18"/>
      <c r="B14" s="1455"/>
      <c r="C14" s="1464" t="s">
        <v>36</v>
      </c>
      <c r="D14" s="1465"/>
      <c r="E14" s="831">
        <v>312</v>
      </c>
      <c r="F14" s="922">
        <v>100</v>
      </c>
      <c r="G14" s="515">
        <v>10</v>
      </c>
      <c r="H14" s="530">
        <v>3.2051282051282048</v>
      </c>
      <c r="I14" s="512">
        <v>131</v>
      </c>
      <c r="J14" s="530">
        <v>41.987179487179489</v>
      </c>
      <c r="K14" s="525">
        <v>23</v>
      </c>
      <c r="L14" s="530">
        <v>7.3717948717948723</v>
      </c>
      <c r="M14" s="525">
        <v>148</v>
      </c>
      <c r="N14" s="530">
        <v>47.435897435897431</v>
      </c>
    </row>
    <row r="15" spans="1:15" ht="15" customHeight="1">
      <c r="B15" s="35" t="s">
        <v>772</v>
      </c>
      <c r="C15" s="35"/>
    </row>
    <row r="16" spans="1:15" ht="15" customHeight="1">
      <c r="B16" s="1612" t="s">
        <v>885</v>
      </c>
      <c r="C16" s="1612"/>
      <c r="D16" s="1612"/>
      <c r="E16" s="1612"/>
      <c r="F16" s="1612"/>
      <c r="G16" s="1612"/>
      <c r="H16" s="1612"/>
      <c r="I16" s="1612"/>
      <c r="J16" s="1612"/>
      <c r="K16" s="1612"/>
      <c r="L16" s="1612"/>
      <c r="M16" s="1612"/>
      <c r="N16" s="1612"/>
      <c r="O16" s="1612"/>
    </row>
    <row r="17" spans="2:15" ht="15" customHeight="1">
      <c r="B17" s="1612" t="s">
        <v>865</v>
      </c>
      <c r="C17" s="1612"/>
      <c r="D17" s="1612"/>
      <c r="E17" s="1612"/>
      <c r="F17" s="1612"/>
      <c r="G17" s="1612"/>
      <c r="H17" s="1612"/>
      <c r="I17" s="1612"/>
      <c r="J17" s="1612"/>
      <c r="K17" s="1612"/>
      <c r="L17" s="1612"/>
      <c r="M17" s="1612"/>
      <c r="N17" s="1612"/>
      <c r="O17" s="1612"/>
    </row>
    <row r="18" spans="2:15">
      <c r="B18" s="42" t="s">
        <v>866</v>
      </c>
    </row>
    <row r="19" spans="2:15" ht="15" customHeight="1">
      <c r="B19" s="1612"/>
      <c r="C19" s="1612"/>
      <c r="D19" s="1612"/>
      <c r="E19" s="1612"/>
      <c r="F19" s="1612"/>
      <c r="G19" s="1612"/>
      <c r="H19" s="1612"/>
      <c r="I19" s="1612"/>
      <c r="J19" s="1612"/>
      <c r="K19" s="1612"/>
      <c r="L19" s="1612"/>
      <c r="M19" s="1612"/>
      <c r="N19" s="1612"/>
      <c r="O19" s="1612"/>
    </row>
  </sheetData>
  <mergeCells count="20">
    <mergeCell ref="K4:L5"/>
    <mergeCell ref="M4:N5"/>
    <mergeCell ref="B8:D8"/>
    <mergeCell ref="B9:B10"/>
    <mergeCell ref="C9:D9"/>
    <mergeCell ref="C10:D10"/>
    <mergeCell ref="B4:D6"/>
    <mergeCell ref="G5:H5"/>
    <mergeCell ref="I5:J5"/>
    <mergeCell ref="G4:J4"/>
    <mergeCell ref="E4:F5"/>
    <mergeCell ref="B16:O16"/>
    <mergeCell ref="B17:O17"/>
    <mergeCell ref="B19:O19"/>
    <mergeCell ref="B7:D7"/>
    <mergeCell ref="B11:B14"/>
    <mergeCell ref="C11:D11"/>
    <mergeCell ref="C12:D12"/>
    <mergeCell ref="C13:D13"/>
    <mergeCell ref="C14:D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autoPageBreaks="0"/>
  </sheetPr>
  <dimension ref="A1:AB17"/>
  <sheetViews>
    <sheetView showZeros="0" zoomScaleNormal="100" zoomScaleSheetLayoutView="100" workbookViewId="0">
      <selection activeCell="M13" sqref="M13:N14"/>
    </sheetView>
  </sheetViews>
  <sheetFormatPr defaultRowHeight="13.5"/>
  <cols>
    <col min="1" max="1" width="1.25" style="42" customWidth="1"/>
    <col min="2" max="2" width="3.25" style="42" customWidth="1"/>
    <col min="3" max="3" width="2.75" style="42" customWidth="1"/>
    <col min="4" max="4" width="10.25" style="42" customWidth="1"/>
    <col min="5" max="5" width="12.875" style="42" customWidth="1"/>
    <col min="6" max="10" width="8.75" style="42" customWidth="1"/>
    <col min="11" max="16384" width="9" style="42"/>
  </cols>
  <sheetData>
    <row r="1" spans="1:28" ht="16.5">
      <c r="B1" s="41" t="s">
        <v>0</v>
      </c>
      <c r="C1" s="40"/>
      <c r="D1" s="40"/>
      <c r="E1" s="40"/>
      <c r="F1" s="40"/>
      <c r="G1" s="40"/>
      <c r="H1" s="40"/>
    </row>
    <row r="2" spans="1:28" ht="20.100000000000001" customHeight="1">
      <c r="A2" s="40"/>
      <c r="B2" s="15" t="s">
        <v>752</v>
      </c>
      <c r="C2" s="15"/>
      <c r="D2" s="15"/>
      <c r="E2" s="15"/>
      <c r="F2" s="15"/>
      <c r="G2" s="15"/>
      <c r="H2" s="15"/>
      <c r="I2" s="40"/>
      <c r="J2" s="40"/>
    </row>
    <row r="3" spans="1:28" s="21" customFormat="1" ht="20.100000000000001" customHeight="1">
      <c r="A3" s="18"/>
      <c r="B3" s="18"/>
      <c r="C3" s="18"/>
      <c r="D3" s="18"/>
      <c r="E3" s="18"/>
      <c r="F3" s="18"/>
      <c r="G3" s="18"/>
      <c r="H3" s="18"/>
      <c r="I3" s="18"/>
      <c r="N3" s="20" t="s">
        <v>751</v>
      </c>
    </row>
    <row r="4" spans="1:28" s="50" customFormat="1" ht="20.100000000000001" customHeight="1">
      <c r="A4" s="164"/>
      <c r="B4" s="1574"/>
      <c r="C4" s="1574"/>
      <c r="D4" s="1574"/>
      <c r="E4" s="1444" t="s">
        <v>622</v>
      </c>
      <c r="F4" s="1479"/>
      <c r="G4" s="1586" t="s">
        <v>750</v>
      </c>
      <c r="H4" s="1528"/>
      <c r="I4" s="1528"/>
      <c r="J4" s="1528"/>
      <c r="K4" s="1528"/>
      <c r="L4" s="1528"/>
      <c r="M4" s="1528"/>
      <c r="N4" s="1528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</row>
    <row r="5" spans="1:28" s="50" customFormat="1" ht="20.100000000000001" customHeight="1">
      <c r="A5" s="164"/>
      <c r="B5" s="1575"/>
      <c r="C5" s="1575"/>
      <c r="D5" s="1575"/>
      <c r="E5" s="1445"/>
      <c r="F5" s="1472"/>
      <c r="G5" s="1523" t="s">
        <v>749</v>
      </c>
      <c r="H5" s="1724"/>
      <c r="I5" s="1723" t="s">
        <v>748</v>
      </c>
      <c r="J5" s="1724"/>
      <c r="K5" s="1723" t="s">
        <v>747</v>
      </c>
      <c r="L5" s="1724"/>
      <c r="M5" s="1723" t="s">
        <v>746</v>
      </c>
      <c r="N5" s="1574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</row>
    <row r="6" spans="1:28" s="50" customFormat="1" ht="20.100000000000001" customHeight="1">
      <c r="A6" s="164"/>
      <c r="B6" s="1637"/>
      <c r="C6" s="1637"/>
      <c r="D6" s="1637"/>
      <c r="E6" s="52"/>
      <c r="F6" s="113" t="s">
        <v>2</v>
      </c>
      <c r="G6" s="251"/>
      <c r="H6" s="113" t="s">
        <v>2</v>
      </c>
      <c r="I6" s="313"/>
      <c r="J6" s="113" t="s">
        <v>2</v>
      </c>
      <c r="K6" s="290"/>
      <c r="L6" s="165" t="s">
        <v>2</v>
      </c>
      <c r="M6" s="313"/>
      <c r="N6" s="165" t="s">
        <v>2</v>
      </c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</row>
    <row r="7" spans="1:28" s="50" customFormat="1" ht="21.75" customHeight="1">
      <c r="A7" s="164"/>
      <c r="B7" s="1770" t="s">
        <v>329</v>
      </c>
      <c r="C7" s="1770"/>
      <c r="D7" s="1771"/>
      <c r="E7" s="827">
        <v>13910</v>
      </c>
      <c r="F7" s="1084">
        <v>100</v>
      </c>
      <c r="G7" s="1109">
        <v>11811</v>
      </c>
      <c r="H7" s="1084">
        <v>84.9</v>
      </c>
      <c r="I7" s="1081">
        <v>791</v>
      </c>
      <c r="J7" s="1084">
        <v>5.7</v>
      </c>
      <c r="K7" s="1110">
        <v>733</v>
      </c>
      <c r="L7" s="1084">
        <v>5.3</v>
      </c>
      <c r="M7" s="1081">
        <v>575</v>
      </c>
      <c r="N7" s="1117">
        <v>4.0999999999999996</v>
      </c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</row>
    <row r="8" spans="1:28" s="21" customFormat="1" ht="20.100000000000001" customHeight="1">
      <c r="A8" s="77"/>
      <c r="B8" s="1581" t="s">
        <v>25</v>
      </c>
      <c r="C8" s="1581"/>
      <c r="D8" s="1582"/>
      <c r="E8" s="660">
        <v>2343</v>
      </c>
      <c r="F8" s="1085">
        <v>100</v>
      </c>
      <c r="G8" s="1111">
        <v>1859</v>
      </c>
      <c r="H8" s="1116">
        <v>79.3</v>
      </c>
      <c r="I8" s="1112">
        <v>71</v>
      </c>
      <c r="J8" s="1116">
        <v>3</v>
      </c>
      <c r="K8" s="1113">
        <v>275</v>
      </c>
      <c r="L8" s="1116">
        <v>11.7</v>
      </c>
      <c r="M8" s="1112">
        <v>138</v>
      </c>
      <c r="N8" s="993">
        <v>5.9</v>
      </c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</row>
    <row r="9" spans="1:28" s="21" customFormat="1" ht="20.100000000000001" customHeight="1">
      <c r="A9" s="77"/>
      <c r="B9" s="1501" t="s">
        <v>24</v>
      </c>
      <c r="C9" s="1683" t="s">
        <v>11</v>
      </c>
      <c r="D9" s="1504"/>
      <c r="E9" s="1082">
        <v>1539</v>
      </c>
      <c r="F9" s="921">
        <v>100</v>
      </c>
      <c r="G9" s="851">
        <v>1163</v>
      </c>
      <c r="H9" s="921">
        <v>75.599999999999994</v>
      </c>
      <c r="I9" s="884">
        <v>61</v>
      </c>
      <c r="J9" s="921">
        <v>4</v>
      </c>
      <c r="K9" s="665">
        <v>204</v>
      </c>
      <c r="L9" s="921">
        <v>13.3</v>
      </c>
      <c r="M9" s="884">
        <v>111</v>
      </c>
      <c r="N9" s="918">
        <v>7.2</v>
      </c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</row>
    <row r="10" spans="1:28" s="21" customFormat="1" ht="20.100000000000001" customHeight="1">
      <c r="A10" s="77"/>
      <c r="B10" s="1502"/>
      <c r="C10" s="1720" t="s">
        <v>12</v>
      </c>
      <c r="D10" s="1506"/>
      <c r="E10" s="1083">
        <v>804</v>
      </c>
      <c r="F10" s="1086">
        <v>100</v>
      </c>
      <c r="G10" s="1114">
        <v>696</v>
      </c>
      <c r="H10" s="1086">
        <v>86.6</v>
      </c>
      <c r="I10" s="887">
        <v>10</v>
      </c>
      <c r="J10" s="1086">
        <v>1.2</v>
      </c>
      <c r="K10" s="1115">
        <v>71</v>
      </c>
      <c r="L10" s="1086">
        <v>8.8000000000000007</v>
      </c>
      <c r="M10" s="887">
        <v>27</v>
      </c>
      <c r="N10" s="1118">
        <v>3.4</v>
      </c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</row>
    <row r="11" spans="1:28" s="21" customFormat="1" ht="20.100000000000001" customHeight="1">
      <c r="A11" s="77"/>
      <c r="B11" s="1501" t="s">
        <v>226</v>
      </c>
      <c r="C11" s="1683" t="s">
        <v>7</v>
      </c>
      <c r="D11" s="1504"/>
      <c r="E11" s="1082">
        <v>978</v>
      </c>
      <c r="F11" s="921">
        <v>100</v>
      </c>
      <c r="G11" s="851">
        <v>822</v>
      </c>
      <c r="H11" s="921">
        <v>84</v>
      </c>
      <c r="I11" s="884">
        <v>28</v>
      </c>
      <c r="J11" s="921">
        <v>2.9</v>
      </c>
      <c r="K11" s="665">
        <v>86</v>
      </c>
      <c r="L11" s="921">
        <v>8.8000000000000007</v>
      </c>
      <c r="M11" s="884">
        <v>42</v>
      </c>
      <c r="N11" s="918">
        <v>4.3</v>
      </c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</row>
    <row r="12" spans="1:28" s="21" customFormat="1" ht="20.100000000000001" customHeight="1">
      <c r="A12" s="77"/>
      <c r="B12" s="1507"/>
      <c r="C12" s="1684" t="s">
        <v>8</v>
      </c>
      <c r="D12" s="1500"/>
      <c r="E12" s="827">
        <v>630</v>
      </c>
      <c r="F12" s="1087">
        <v>100</v>
      </c>
      <c r="G12" s="840">
        <v>483</v>
      </c>
      <c r="H12" s="1087">
        <v>76.7</v>
      </c>
      <c r="I12" s="881">
        <v>24</v>
      </c>
      <c r="J12" s="1087">
        <v>3.8</v>
      </c>
      <c r="K12" s="838">
        <v>76</v>
      </c>
      <c r="L12" s="1087">
        <v>12.1</v>
      </c>
      <c r="M12" s="881">
        <v>47</v>
      </c>
      <c r="N12" s="1119">
        <v>7.5</v>
      </c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</row>
    <row r="13" spans="1:28" s="21" customFormat="1" ht="20.100000000000001" customHeight="1">
      <c r="A13" s="77"/>
      <c r="B13" s="1507"/>
      <c r="C13" s="1684" t="s">
        <v>9</v>
      </c>
      <c r="D13" s="1500"/>
      <c r="E13" s="827">
        <v>423</v>
      </c>
      <c r="F13" s="1087">
        <v>100</v>
      </c>
      <c r="G13" s="840">
        <v>309</v>
      </c>
      <c r="H13" s="1087">
        <v>73</v>
      </c>
      <c r="I13" s="881" t="s">
        <v>1067</v>
      </c>
      <c r="J13" s="1087" t="s">
        <v>1068</v>
      </c>
      <c r="K13" s="838">
        <v>67</v>
      </c>
      <c r="L13" s="1087">
        <v>15.8</v>
      </c>
      <c r="M13" s="881" t="s">
        <v>1067</v>
      </c>
      <c r="N13" s="1119" t="s">
        <v>1067</v>
      </c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</row>
    <row r="14" spans="1:28" s="21" customFormat="1" ht="20.100000000000001" customHeight="1">
      <c r="A14" s="77"/>
      <c r="B14" s="1508"/>
      <c r="C14" s="1685" t="s">
        <v>10</v>
      </c>
      <c r="D14" s="1510"/>
      <c r="E14" s="831">
        <v>312</v>
      </c>
      <c r="F14" s="922">
        <v>100</v>
      </c>
      <c r="G14" s="844">
        <v>245</v>
      </c>
      <c r="H14" s="922">
        <v>78.5</v>
      </c>
      <c r="I14" s="890" t="s">
        <v>924</v>
      </c>
      <c r="J14" s="922" t="s">
        <v>924</v>
      </c>
      <c r="K14" s="667">
        <v>46</v>
      </c>
      <c r="L14" s="922">
        <v>14.7</v>
      </c>
      <c r="M14" s="890" t="s">
        <v>1069</v>
      </c>
      <c r="N14" s="919" t="s">
        <v>1067</v>
      </c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</row>
    <row r="15" spans="1:28" ht="15" customHeight="1">
      <c r="B15" s="35" t="s">
        <v>772</v>
      </c>
      <c r="C15" s="35"/>
    </row>
    <row r="16" spans="1:28" ht="15" customHeight="1">
      <c r="B16" s="1612" t="s">
        <v>884</v>
      </c>
      <c r="C16" s="1612"/>
      <c r="D16" s="1612"/>
      <c r="E16" s="1612"/>
      <c r="F16" s="1612"/>
      <c r="G16" s="1612"/>
      <c r="H16" s="1612"/>
      <c r="I16" s="1612"/>
      <c r="J16" s="1612"/>
      <c r="K16" s="1612"/>
      <c r="L16" s="1612"/>
      <c r="M16" s="1612"/>
      <c r="N16" s="1612"/>
      <c r="O16" s="1612"/>
    </row>
    <row r="17" spans="1:28" s="43" customFormat="1" ht="15" customHeight="1">
      <c r="A17" s="1498" t="s">
        <v>869</v>
      </c>
      <c r="B17" s="1498"/>
      <c r="C17" s="1498"/>
      <c r="D17" s="1498"/>
      <c r="E17" s="1498"/>
      <c r="F17" s="1498"/>
      <c r="G17" s="1498"/>
      <c r="H17" s="1498"/>
      <c r="I17" s="1498"/>
      <c r="J17" s="1498"/>
      <c r="K17" s="1498"/>
      <c r="L17" s="1498"/>
      <c r="M17" s="1498"/>
      <c r="N17" s="1498"/>
      <c r="O17" s="1498"/>
      <c r="P17" s="1498"/>
      <c r="Q17" s="1498"/>
      <c r="R17" s="1498"/>
      <c r="S17" s="1498"/>
      <c r="T17" s="1498"/>
      <c r="U17" s="1498"/>
      <c r="V17" s="1498"/>
      <c r="W17" s="1498"/>
      <c r="X17" s="1498"/>
      <c r="Y17" s="1498"/>
      <c r="Z17" s="1498"/>
      <c r="AA17" s="1498"/>
      <c r="AB17" s="1498"/>
    </row>
  </sheetData>
  <mergeCells count="19">
    <mergeCell ref="G5:H5"/>
    <mergeCell ref="I5:J5"/>
    <mergeCell ref="B7:D7"/>
    <mergeCell ref="B4:D6"/>
    <mergeCell ref="G4:N4"/>
    <mergeCell ref="K5:L5"/>
    <mergeCell ref="M5:N5"/>
    <mergeCell ref="E4:F5"/>
    <mergeCell ref="A17:AB17"/>
    <mergeCell ref="B11:B14"/>
    <mergeCell ref="C11:D11"/>
    <mergeCell ref="C12:D12"/>
    <mergeCell ref="C13:D13"/>
    <mergeCell ref="C14:D14"/>
    <mergeCell ref="B8:D8"/>
    <mergeCell ref="B9:B10"/>
    <mergeCell ref="C9:D9"/>
    <mergeCell ref="C10:D10"/>
    <mergeCell ref="B16:O16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autoPageBreaks="0" fitToPage="1"/>
  </sheetPr>
  <dimension ref="A1:L17"/>
  <sheetViews>
    <sheetView showZeros="0" zoomScaleNormal="100" zoomScaleSheetLayoutView="100" workbookViewId="0">
      <selection activeCell="H12" sqref="H12:H14"/>
    </sheetView>
  </sheetViews>
  <sheetFormatPr defaultColWidth="9" defaultRowHeight="13.5"/>
  <cols>
    <col min="1" max="1" width="1.25" style="42" customWidth="1"/>
    <col min="2" max="3" width="3.625" style="42" customWidth="1"/>
    <col min="4" max="4" width="9.625" style="42" customWidth="1"/>
    <col min="5" max="8" width="15.625" style="42" customWidth="1"/>
    <col min="9" max="16384" width="9" style="42"/>
  </cols>
  <sheetData>
    <row r="1" spans="1:12" ht="16.5">
      <c r="B1" s="41" t="s">
        <v>0</v>
      </c>
      <c r="C1" s="40"/>
      <c r="D1" s="40"/>
      <c r="E1" s="40"/>
      <c r="F1" s="40"/>
      <c r="G1" s="40"/>
      <c r="H1" s="40"/>
    </row>
    <row r="2" spans="1:12" ht="16.5">
      <c r="B2" s="15" t="s">
        <v>753</v>
      </c>
      <c r="D2" s="15"/>
      <c r="E2" s="40"/>
      <c r="F2" s="40"/>
      <c r="G2" s="40"/>
      <c r="H2" s="40"/>
    </row>
    <row r="3" spans="1:12" ht="16.5">
      <c r="B3" s="18"/>
      <c r="C3" s="1446"/>
      <c r="D3" s="1446"/>
      <c r="E3" s="18"/>
      <c r="F3" s="18"/>
      <c r="G3" s="18"/>
      <c r="H3" s="20" t="s">
        <v>835</v>
      </c>
      <c r="I3" s="21"/>
      <c r="J3" s="21"/>
      <c r="K3" s="21"/>
    </row>
    <row r="4" spans="1:12" ht="20.100000000000001" customHeight="1">
      <c r="B4" s="1775"/>
      <c r="C4" s="1775"/>
      <c r="D4" s="1776"/>
      <c r="E4" s="1779" t="s">
        <v>579</v>
      </c>
      <c r="F4" s="189"/>
      <c r="G4" s="189"/>
      <c r="H4" s="189"/>
    </row>
    <row r="5" spans="1:12" ht="48.75" customHeight="1">
      <c r="B5" s="1777"/>
      <c r="C5" s="1777"/>
      <c r="D5" s="1778"/>
      <c r="E5" s="1780"/>
      <c r="F5" s="190" t="s">
        <v>580</v>
      </c>
      <c r="G5" s="191" t="s">
        <v>584</v>
      </c>
      <c r="H5" s="191" t="s">
        <v>754</v>
      </c>
    </row>
    <row r="6" spans="1:12" ht="23.1" customHeight="1">
      <c r="B6" s="1772" t="s">
        <v>196</v>
      </c>
      <c r="C6" s="1598" t="s">
        <v>25</v>
      </c>
      <c r="D6" s="1599"/>
      <c r="E6" s="669">
        <f t="shared" ref="E6:E14" si="0">SUM(F6:H6)</f>
        <v>1463</v>
      </c>
      <c r="F6" s="670">
        <f>SUM(F7:F8)</f>
        <v>1437</v>
      </c>
      <c r="G6" s="671">
        <f>SUM(G7:G8)</f>
        <v>0</v>
      </c>
      <c r="H6" s="672">
        <f>SUM(H7:H8)</f>
        <v>26</v>
      </c>
    </row>
    <row r="7" spans="1:12" ht="23.1" customHeight="1">
      <c r="B7" s="1773"/>
      <c r="C7" s="192"/>
      <c r="D7" s="54" t="s">
        <v>20</v>
      </c>
      <c r="E7" s="673">
        <f t="shared" si="0"/>
        <v>411</v>
      </c>
      <c r="F7" s="674">
        <v>392</v>
      </c>
      <c r="G7" s="675" t="s">
        <v>984</v>
      </c>
      <c r="H7" s="676">
        <v>19</v>
      </c>
    </row>
    <row r="8" spans="1:12" ht="22.5" customHeight="1">
      <c r="B8" s="1774"/>
      <c r="C8" s="193"/>
      <c r="D8" s="179" t="s">
        <v>581</v>
      </c>
      <c r="E8" s="677">
        <f t="shared" si="0"/>
        <v>1052</v>
      </c>
      <c r="F8" s="678">
        <v>1045</v>
      </c>
      <c r="G8" s="679" t="s">
        <v>985</v>
      </c>
      <c r="H8" s="680">
        <v>7</v>
      </c>
    </row>
    <row r="9" spans="1:12" ht="22.5" customHeight="1">
      <c r="B9" s="1772" t="s">
        <v>324</v>
      </c>
      <c r="C9" s="1598" t="s">
        <v>25</v>
      </c>
      <c r="D9" s="1599"/>
      <c r="E9" s="669">
        <f t="shared" si="0"/>
        <v>1976</v>
      </c>
      <c r="F9" s="670">
        <f>SUM(F10:F11)</f>
        <v>1955</v>
      </c>
      <c r="G9" s="671">
        <f>SUM(G10:G11)</f>
        <v>0</v>
      </c>
      <c r="H9" s="672">
        <f>SUM(H10:H11)</f>
        <v>21</v>
      </c>
    </row>
    <row r="10" spans="1:12" ht="22.5" customHeight="1">
      <c r="B10" s="1773"/>
      <c r="C10" s="192"/>
      <c r="D10" s="54" t="s">
        <v>20</v>
      </c>
      <c r="E10" s="673">
        <f t="shared" si="0"/>
        <v>562</v>
      </c>
      <c r="F10" s="674">
        <v>546</v>
      </c>
      <c r="G10" s="675">
        <v>0</v>
      </c>
      <c r="H10" s="676">
        <v>16</v>
      </c>
    </row>
    <row r="11" spans="1:12" ht="22.5" customHeight="1">
      <c r="B11" s="1774"/>
      <c r="C11" s="193"/>
      <c r="D11" s="179" t="s">
        <v>12</v>
      </c>
      <c r="E11" s="677">
        <f t="shared" si="0"/>
        <v>1414</v>
      </c>
      <c r="F11" s="678">
        <v>1409</v>
      </c>
      <c r="G11" s="679">
        <v>0</v>
      </c>
      <c r="H11" s="680">
        <v>5</v>
      </c>
    </row>
    <row r="12" spans="1:12" ht="22.5" customHeight="1">
      <c r="B12" s="1772" t="s">
        <v>376</v>
      </c>
      <c r="C12" s="1598" t="s">
        <v>25</v>
      </c>
      <c r="D12" s="1599"/>
      <c r="E12" s="669">
        <f t="shared" si="0"/>
        <v>2203</v>
      </c>
      <c r="F12" s="670">
        <f>SUM(F13:F14)</f>
        <v>2203</v>
      </c>
      <c r="G12" s="1253" t="s">
        <v>1111</v>
      </c>
      <c r="H12" s="1254" t="s">
        <v>1127</v>
      </c>
    </row>
    <row r="13" spans="1:12" ht="22.5" customHeight="1">
      <c r="B13" s="1773"/>
      <c r="C13" s="192"/>
      <c r="D13" s="54" t="s">
        <v>582</v>
      </c>
      <c r="E13" s="673">
        <f t="shared" si="0"/>
        <v>592</v>
      </c>
      <c r="F13" s="674">
        <v>592</v>
      </c>
      <c r="G13" s="675">
        <v>0</v>
      </c>
      <c r="H13" s="1255" t="s">
        <v>1111</v>
      </c>
    </row>
    <row r="14" spans="1:12" ht="22.5" customHeight="1">
      <c r="B14" s="1774"/>
      <c r="C14" s="193"/>
      <c r="D14" s="179" t="s">
        <v>12</v>
      </c>
      <c r="E14" s="677">
        <f t="shared" si="0"/>
        <v>1611</v>
      </c>
      <c r="F14" s="678">
        <v>1611</v>
      </c>
      <c r="G14" s="679" t="s">
        <v>1121</v>
      </c>
      <c r="H14" s="1256" t="s">
        <v>1111</v>
      </c>
    </row>
    <row r="15" spans="1:12" s="21" customFormat="1" ht="15" customHeight="1">
      <c r="A15" s="18"/>
      <c r="B15" s="35" t="s">
        <v>578</v>
      </c>
      <c r="C15" s="35"/>
      <c r="D15" s="35"/>
      <c r="E15" s="36"/>
      <c r="F15" s="36"/>
      <c r="G15" s="36"/>
      <c r="H15" s="36"/>
    </row>
    <row r="16" spans="1:12" ht="15" customHeight="1">
      <c r="B16" s="67" t="s">
        <v>288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</row>
    <row r="17" spans="2:12" ht="15" customHeight="1">
      <c r="B17" s="67" t="s">
        <v>583</v>
      </c>
      <c r="C17" s="67"/>
      <c r="D17" s="67"/>
      <c r="E17" s="67"/>
      <c r="F17" s="67"/>
      <c r="G17" s="67"/>
      <c r="H17" s="67"/>
      <c r="I17" s="67"/>
      <c r="J17" s="67"/>
      <c r="K17" s="67"/>
      <c r="L17" s="67"/>
    </row>
  </sheetData>
  <mergeCells count="9">
    <mergeCell ref="C3:D3"/>
    <mergeCell ref="B12:B14"/>
    <mergeCell ref="C12:D12"/>
    <mergeCell ref="B4:D5"/>
    <mergeCell ref="E4:E5"/>
    <mergeCell ref="B6:B8"/>
    <mergeCell ref="C6:D6"/>
    <mergeCell ref="B9:B11"/>
    <mergeCell ref="C9:D9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fitToWidth="0" orientation="landscape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J16"/>
  <sheetViews>
    <sheetView showZeros="0" zoomScaleNormal="100" zoomScaleSheetLayoutView="100" workbookViewId="0">
      <selection activeCell="C7" sqref="C7"/>
    </sheetView>
  </sheetViews>
  <sheetFormatPr defaultColWidth="9" defaultRowHeight="13.5"/>
  <cols>
    <col min="1" max="1" width="1.25" style="14" customWidth="1"/>
    <col min="2" max="2" width="3.625" style="14" customWidth="1"/>
    <col min="3" max="3" width="9.375" style="14" customWidth="1"/>
    <col min="4" max="9" width="12.625" style="14" customWidth="1"/>
    <col min="10" max="16384" width="9" style="14"/>
  </cols>
  <sheetData>
    <row r="1" spans="1:10" ht="14.1" customHeight="1">
      <c r="A1" s="12"/>
      <c r="B1" s="41" t="s">
        <v>89</v>
      </c>
      <c r="C1" s="12"/>
      <c r="D1" s="12"/>
      <c r="E1" s="12"/>
    </row>
    <row r="2" spans="1:10" ht="20.100000000000001" customHeight="1">
      <c r="A2" s="12"/>
      <c r="B2" s="16" t="s">
        <v>952</v>
      </c>
      <c r="C2" s="12"/>
      <c r="D2" s="12"/>
      <c r="E2" s="12"/>
    </row>
    <row r="3" spans="1:10" s="21" customFormat="1" ht="15" customHeight="1">
      <c r="A3" s="18"/>
      <c r="B3" s="35"/>
      <c r="C3" s="36"/>
      <c r="D3" s="36"/>
      <c r="E3" s="36"/>
      <c r="I3" s="20" t="s">
        <v>953</v>
      </c>
    </row>
    <row r="4" spans="1:10" s="50" customFormat="1" ht="19.5" customHeight="1">
      <c r="A4" s="49"/>
      <c r="B4" s="1528"/>
      <c r="C4" s="568"/>
      <c r="D4" s="1554" t="s">
        <v>28</v>
      </c>
      <c r="E4" s="1536"/>
      <c r="F4" s="1536"/>
      <c r="G4" s="1536"/>
      <c r="H4" s="1536"/>
      <c r="I4" s="1536"/>
      <c r="J4" s="49"/>
    </row>
    <row r="5" spans="1:10" s="50" customFormat="1" ht="27.75" customHeight="1">
      <c r="A5" s="49"/>
      <c r="B5" s="1528"/>
      <c r="C5" s="567"/>
      <c r="D5" s="1555"/>
      <c r="E5" s="569" t="s">
        <v>954</v>
      </c>
      <c r="F5" s="564" t="s">
        <v>955</v>
      </c>
      <c r="G5" s="564" t="s">
        <v>956</v>
      </c>
      <c r="H5" s="564" t="s">
        <v>957</v>
      </c>
      <c r="I5" s="564" t="s">
        <v>958</v>
      </c>
      <c r="J5" s="49"/>
    </row>
    <row r="6" spans="1:10" s="21" customFormat="1" ht="20.100000000000001" customHeight="1">
      <c r="B6" s="1770" t="s">
        <v>959</v>
      </c>
      <c r="C6" s="1771"/>
      <c r="D6" s="681">
        <f t="shared" ref="D6:D14" si="0">SUM(E6:I6)</f>
        <v>2219</v>
      </c>
      <c r="E6" s="682">
        <f>SUM(E7:E14)</f>
        <v>2084</v>
      </c>
      <c r="F6" s="683">
        <f>SUM(F7:F14)</f>
        <v>18</v>
      </c>
      <c r="G6" s="684">
        <f>SUM(G7:G14)</f>
        <v>54</v>
      </c>
      <c r="H6" s="684">
        <f>SUM(H7:H14)</f>
        <v>14</v>
      </c>
      <c r="I6" s="683">
        <f>SUM(I7:I14)</f>
        <v>49</v>
      </c>
      <c r="J6" s="18"/>
    </row>
    <row r="7" spans="1:10" ht="20.100000000000001" customHeight="1">
      <c r="B7" s="1781" t="s">
        <v>960</v>
      </c>
      <c r="C7" s="6" t="s">
        <v>344</v>
      </c>
      <c r="D7" s="685">
        <f t="shared" si="0"/>
        <v>176</v>
      </c>
      <c r="E7" s="686">
        <v>172</v>
      </c>
      <c r="F7" s="687">
        <v>0</v>
      </c>
      <c r="G7" s="688">
        <v>2</v>
      </c>
      <c r="H7" s="689">
        <v>2</v>
      </c>
      <c r="I7" s="690">
        <v>0</v>
      </c>
      <c r="J7" s="12"/>
    </row>
    <row r="8" spans="1:10" ht="20.100000000000001" customHeight="1">
      <c r="B8" s="1768"/>
      <c r="C8" s="6" t="s">
        <v>345</v>
      </c>
      <c r="D8" s="601">
        <f t="shared" si="0"/>
        <v>239</v>
      </c>
      <c r="E8" s="691">
        <v>233</v>
      </c>
      <c r="F8" s="692">
        <v>0</v>
      </c>
      <c r="G8" s="693">
        <v>5</v>
      </c>
      <c r="H8" s="694">
        <v>1</v>
      </c>
      <c r="I8" s="695">
        <v>0</v>
      </c>
      <c r="J8" s="12"/>
    </row>
    <row r="9" spans="1:10" ht="20.100000000000001" customHeight="1">
      <c r="B9" s="1768"/>
      <c r="C9" s="6" t="s">
        <v>347</v>
      </c>
      <c r="D9" s="601">
        <f t="shared" si="0"/>
        <v>230</v>
      </c>
      <c r="E9" s="691">
        <v>221</v>
      </c>
      <c r="F9" s="692">
        <v>0</v>
      </c>
      <c r="G9" s="696">
        <v>7</v>
      </c>
      <c r="H9" s="697">
        <v>2</v>
      </c>
      <c r="I9" s="698">
        <v>0</v>
      </c>
      <c r="J9" s="12"/>
    </row>
    <row r="10" spans="1:10" ht="20.100000000000001" customHeight="1">
      <c r="B10" s="1768"/>
      <c r="C10" s="6" t="s">
        <v>346</v>
      </c>
      <c r="D10" s="601">
        <f t="shared" si="0"/>
        <v>172</v>
      </c>
      <c r="E10" s="691">
        <v>167</v>
      </c>
      <c r="F10" s="699">
        <v>0</v>
      </c>
      <c r="G10" s="693">
        <v>3</v>
      </c>
      <c r="H10" s="694">
        <v>2</v>
      </c>
      <c r="I10" s="695">
        <v>0</v>
      </c>
      <c r="J10" s="12"/>
    </row>
    <row r="11" spans="1:10" ht="20.100000000000001" customHeight="1">
      <c r="B11" s="1768"/>
      <c r="C11" s="6" t="s">
        <v>348</v>
      </c>
      <c r="D11" s="601">
        <f t="shared" si="0"/>
        <v>412</v>
      </c>
      <c r="E11" s="691">
        <v>381</v>
      </c>
      <c r="F11" s="700">
        <v>4</v>
      </c>
      <c r="G11" s="693">
        <v>1</v>
      </c>
      <c r="H11" s="694">
        <v>2</v>
      </c>
      <c r="I11" s="701">
        <v>24</v>
      </c>
      <c r="J11" s="12"/>
    </row>
    <row r="12" spans="1:10" ht="20.100000000000001" customHeight="1">
      <c r="B12" s="1768"/>
      <c r="C12" s="6" t="s">
        <v>355</v>
      </c>
      <c r="D12" s="601">
        <f t="shared" si="0"/>
        <v>411</v>
      </c>
      <c r="E12" s="691">
        <v>374</v>
      </c>
      <c r="F12" s="702">
        <v>4</v>
      </c>
      <c r="G12" s="693">
        <v>25</v>
      </c>
      <c r="H12" s="694">
        <v>2</v>
      </c>
      <c r="I12" s="701">
        <v>6</v>
      </c>
      <c r="J12" s="12"/>
    </row>
    <row r="13" spans="1:10" ht="20.100000000000001" customHeight="1">
      <c r="B13" s="1768"/>
      <c r="C13" s="6" t="s">
        <v>961</v>
      </c>
      <c r="D13" s="601">
        <f t="shared" si="0"/>
        <v>347</v>
      </c>
      <c r="E13" s="691">
        <v>320</v>
      </c>
      <c r="F13" s="700">
        <v>4</v>
      </c>
      <c r="G13" s="693">
        <v>7</v>
      </c>
      <c r="H13" s="694">
        <v>2</v>
      </c>
      <c r="I13" s="701">
        <v>14</v>
      </c>
      <c r="J13" s="12"/>
    </row>
    <row r="14" spans="1:10" ht="20.100000000000001" customHeight="1">
      <c r="B14" s="1769"/>
      <c r="C14" s="5" t="s">
        <v>962</v>
      </c>
      <c r="D14" s="703">
        <f t="shared" si="0"/>
        <v>232</v>
      </c>
      <c r="E14" s="704">
        <v>216</v>
      </c>
      <c r="F14" s="705">
        <v>6</v>
      </c>
      <c r="G14" s="706">
        <v>4</v>
      </c>
      <c r="H14" s="707">
        <v>1</v>
      </c>
      <c r="I14" s="708">
        <v>5</v>
      </c>
      <c r="J14" s="12"/>
    </row>
    <row r="15" spans="1:10" s="21" customFormat="1" ht="17.25" customHeight="1">
      <c r="A15" s="18"/>
      <c r="B15" s="35" t="s">
        <v>963</v>
      </c>
      <c r="C15" s="36"/>
      <c r="D15" s="36"/>
      <c r="E15" s="36"/>
      <c r="I15" s="20"/>
      <c r="J15" s="18"/>
    </row>
    <row r="16" spans="1:10">
      <c r="B16" s="35" t="s">
        <v>964</v>
      </c>
      <c r="J16" s="12"/>
    </row>
  </sheetData>
  <mergeCells count="5">
    <mergeCell ref="B4:B5"/>
    <mergeCell ref="D4:D5"/>
    <mergeCell ref="E4:I4"/>
    <mergeCell ref="B6:C6"/>
    <mergeCell ref="B7:B14"/>
  </mergeCells>
  <phoneticPr fontId="2" type="noConversion"/>
  <conditionalFormatting sqref="D6:I6">
    <cfRule type="cellIs" dxfId="0" priority="1" operator="equal">
      <formula>0</formula>
    </cfRule>
  </conditionalFormatting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H12"/>
  <sheetViews>
    <sheetView showZeros="0" zoomScaleNormal="100" zoomScaleSheetLayoutView="100" workbookViewId="0">
      <selection activeCell="B1" sqref="B1"/>
    </sheetView>
  </sheetViews>
  <sheetFormatPr defaultColWidth="9" defaultRowHeight="13.5"/>
  <cols>
    <col min="1" max="1" width="1.25" style="14" customWidth="1"/>
    <col min="2" max="2" width="12.625" style="14" customWidth="1"/>
    <col min="3" max="3" width="10.625" style="14" customWidth="1"/>
    <col min="4" max="7" width="12.625" style="14" customWidth="1"/>
    <col min="8" max="16384" width="9" style="14"/>
  </cols>
  <sheetData>
    <row r="1" spans="1:8" ht="14.1" customHeight="1">
      <c r="A1" s="12"/>
      <c r="B1" s="41" t="s">
        <v>965</v>
      </c>
      <c r="C1" s="12"/>
      <c r="D1" s="12"/>
      <c r="E1" s="12"/>
      <c r="F1" s="12"/>
      <c r="G1" s="12"/>
    </row>
    <row r="2" spans="1:8" ht="20.100000000000001" customHeight="1">
      <c r="A2" s="12"/>
      <c r="B2" s="16" t="s">
        <v>966</v>
      </c>
      <c r="C2" s="16"/>
      <c r="D2" s="12"/>
      <c r="E2" s="12"/>
      <c r="F2" s="12"/>
      <c r="G2" s="12"/>
    </row>
    <row r="3" spans="1:8" s="21" customFormat="1" ht="20.100000000000001" customHeight="1">
      <c r="A3" s="18"/>
      <c r="B3" s="138"/>
      <c r="C3" s="18"/>
      <c r="H3" s="20" t="s">
        <v>967</v>
      </c>
    </row>
    <row r="4" spans="1:8" s="50" customFormat="1" ht="20.100000000000001" customHeight="1">
      <c r="A4" s="49"/>
      <c r="B4" s="1479"/>
      <c r="C4" s="1432" t="s">
        <v>28</v>
      </c>
      <c r="D4" s="1441"/>
      <c r="E4" s="1441"/>
      <c r="F4" s="1441"/>
      <c r="G4" s="1441"/>
      <c r="H4" s="1441"/>
    </row>
    <row r="5" spans="1:8" s="50" customFormat="1" ht="24.75" customHeight="1">
      <c r="A5" s="49"/>
      <c r="B5" s="1490"/>
      <c r="C5" s="1432"/>
      <c r="D5" s="566" t="s">
        <v>968</v>
      </c>
      <c r="E5" s="182" t="s">
        <v>969</v>
      </c>
      <c r="F5" s="182" t="s">
        <v>970</v>
      </c>
      <c r="G5" s="182" t="s">
        <v>971</v>
      </c>
      <c r="H5" s="362" t="s">
        <v>972</v>
      </c>
    </row>
    <row r="6" spans="1:8" s="21" customFormat="1" ht="20.100000000000001" customHeight="1">
      <c r="A6" s="18"/>
      <c r="B6" s="562" t="s">
        <v>195</v>
      </c>
      <c r="C6" s="517">
        <f>SUM(D6:H6)</f>
        <v>3</v>
      </c>
      <c r="D6" s="709">
        <v>0</v>
      </c>
      <c r="E6" s="710">
        <v>2</v>
      </c>
      <c r="F6" s="517">
        <v>1</v>
      </c>
      <c r="G6" s="711">
        <v>0</v>
      </c>
      <c r="H6" s="712">
        <v>0</v>
      </c>
    </row>
    <row r="7" spans="1:8" s="21" customFormat="1" ht="20.100000000000001" customHeight="1">
      <c r="A7" s="18"/>
      <c r="B7" s="562" t="s">
        <v>369</v>
      </c>
      <c r="C7" s="517">
        <f>SUM(D7:H7)</f>
        <v>4</v>
      </c>
      <c r="D7" s="713">
        <v>0</v>
      </c>
      <c r="E7" s="710">
        <v>2</v>
      </c>
      <c r="F7" s="517">
        <v>2</v>
      </c>
      <c r="G7" s="714">
        <v>0</v>
      </c>
      <c r="H7" s="710">
        <v>0</v>
      </c>
    </row>
    <row r="8" spans="1:8" s="21" customFormat="1" ht="20.100000000000001" customHeight="1">
      <c r="A8" s="18"/>
      <c r="B8" s="563" t="s">
        <v>209</v>
      </c>
      <c r="C8" s="518">
        <f>SUM(D8:H8)</f>
        <v>4</v>
      </c>
      <c r="D8" s="715">
        <v>0</v>
      </c>
      <c r="E8" s="716">
        <v>2</v>
      </c>
      <c r="F8" s="518">
        <v>2</v>
      </c>
      <c r="G8" s="717">
        <v>0</v>
      </c>
      <c r="H8" s="716">
        <v>0</v>
      </c>
    </row>
    <row r="9" spans="1:8" s="21" customFormat="1" ht="15" customHeight="1">
      <c r="A9" s="18"/>
      <c r="B9" s="35" t="s">
        <v>973</v>
      </c>
      <c r="C9" s="36"/>
      <c r="D9" s="36"/>
    </row>
    <row r="10" spans="1:8" s="21" customFormat="1" ht="15" customHeight="1">
      <c r="A10" s="18"/>
      <c r="B10" s="35" t="s">
        <v>964</v>
      </c>
      <c r="C10" s="36"/>
      <c r="D10" s="14"/>
    </row>
    <row r="11" spans="1:8" s="21" customFormat="1" ht="15" customHeight="1">
      <c r="A11" s="18"/>
      <c r="B11" s="35"/>
      <c r="C11" s="35"/>
      <c r="D11" s="38"/>
      <c r="E11" s="38"/>
      <c r="F11" s="38"/>
      <c r="G11" s="38"/>
    </row>
    <row r="12" spans="1:8" s="21" customFormat="1" ht="16.5"/>
  </sheetData>
  <mergeCells count="3">
    <mergeCell ref="B4:B5"/>
    <mergeCell ref="C4:C5"/>
    <mergeCell ref="D4:H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L18"/>
  <sheetViews>
    <sheetView showZeros="0" zoomScaleNormal="100" zoomScaleSheetLayoutView="100" workbookViewId="0">
      <selection activeCell="H13" sqref="H13"/>
    </sheetView>
  </sheetViews>
  <sheetFormatPr defaultColWidth="9" defaultRowHeight="13.5"/>
  <cols>
    <col min="1" max="1" width="1.25" style="14" customWidth="1"/>
    <col min="2" max="3" width="10.625" style="14" customWidth="1"/>
    <col min="4" max="6" width="12.625" style="14" customWidth="1"/>
    <col min="7" max="7" width="9" style="14"/>
    <col min="8" max="9" width="12.625" style="14" customWidth="1"/>
    <col min="10" max="16384" width="9" style="14"/>
  </cols>
  <sheetData>
    <row r="1" spans="1:12" ht="14.1" customHeight="1">
      <c r="A1" s="12"/>
      <c r="B1" s="41" t="s">
        <v>89</v>
      </c>
      <c r="C1" s="12"/>
      <c r="D1" s="12"/>
      <c r="E1" s="12"/>
      <c r="F1" s="12"/>
      <c r="H1" s="12"/>
      <c r="I1" s="12"/>
    </row>
    <row r="2" spans="1:12" ht="20.100000000000001" customHeight="1">
      <c r="A2" s="12"/>
      <c r="B2" s="16" t="s">
        <v>873</v>
      </c>
      <c r="C2" s="16"/>
      <c r="D2" s="12"/>
      <c r="E2" s="12"/>
      <c r="F2" s="12"/>
      <c r="H2" s="12"/>
      <c r="I2" s="12"/>
    </row>
    <row r="3" spans="1:12" s="21" customFormat="1" ht="20.100000000000001" customHeight="1">
      <c r="A3" s="18"/>
      <c r="B3" s="138"/>
      <c r="C3" s="138"/>
      <c r="D3" s="18"/>
      <c r="E3" s="18"/>
      <c r="F3" s="20"/>
      <c r="H3" s="18"/>
      <c r="K3" s="20" t="s">
        <v>119</v>
      </c>
    </row>
    <row r="4" spans="1:12" s="21" customFormat="1" ht="20.100000000000001" customHeight="1">
      <c r="A4" s="18"/>
      <c r="B4" s="1700"/>
      <c r="C4" s="1700"/>
      <c r="D4" s="1483" t="s">
        <v>585</v>
      </c>
      <c r="E4" s="1433" t="s">
        <v>188</v>
      </c>
      <c r="F4" s="335"/>
      <c r="G4" s="335"/>
      <c r="H4" s="1433" t="s">
        <v>189</v>
      </c>
      <c r="I4" s="335"/>
      <c r="J4" s="335"/>
      <c r="K4" s="51"/>
    </row>
    <row r="5" spans="1:12" s="21" customFormat="1" ht="20.100000000000001" customHeight="1">
      <c r="A5" s="18"/>
      <c r="B5" s="1701"/>
      <c r="C5" s="1701"/>
      <c r="D5" s="1484"/>
      <c r="E5" s="1435"/>
      <c r="F5" s="336"/>
      <c r="G5" s="336"/>
      <c r="H5" s="1435"/>
      <c r="I5" s="336"/>
      <c r="J5" s="336"/>
      <c r="K5" s="1439" t="s">
        <v>586</v>
      </c>
    </row>
    <row r="6" spans="1:12" s="21" customFormat="1" ht="20.100000000000001" customHeight="1">
      <c r="A6" s="18"/>
      <c r="B6" s="1702"/>
      <c r="C6" s="1702"/>
      <c r="D6" s="1485"/>
      <c r="E6" s="1659"/>
      <c r="F6" s="140" t="s">
        <v>11</v>
      </c>
      <c r="G6" s="139" t="s">
        <v>12</v>
      </c>
      <c r="H6" s="1573"/>
      <c r="I6" s="140" t="s">
        <v>11</v>
      </c>
      <c r="J6" s="139" t="s">
        <v>12</v>
      </c>
      <c r="K6" s="1657"/>
    </row>
    <row r="7" spans="1:12" s="21" customFormat="1" ht="20.100000000000001" customHeight="1">
      <c r="A7" s="18"/>
      <c r="B7" s="1725" t="s">
        <v>329</v>
      </c>
      <c r="C7" s="343" t="s">
        <v>196</v>
      </c>
      <c r="D7" s="645">
        <v>406</v>
      </c>
      <c r="E7" s="475">
        <v>11</v>
      </c>
      <c r="F7" s="472">
        <v>6</v>
      </c>
      <c r="G7" s="473">
        <v>5</v>
      </c>
      <c r="H7" s="471">
        <v>576</v>
      </c>
      <c r="I7" s="472">
        <v>339</v>
      </c>
      <c r="J7" s="472">
        <v>237</v>
      </c>
      <c r="K7" s="472">
        <v>166</v>
      </c>
    </row>
    <row r="8" spans="1:12" s="21" customFormat="1" ht="20.100000000000001" customHeight="1">
      <c r="A8" s="18"/>
      <c r="B8" s="1782"/>
      <c r="C8" s="340" t="s">
        <v>324</v>
      </c>
      <c r="D8" s="524">
        <v>417</v>
      </c>
      <c r="E8" s="507">
        <v>6</v>
      </c>
      <c r="F8" s="504" t="s">
        <v>1111</v>
      </c>
      <c r="G8" s="505" t="s">
        <v>1112</v>
      </c>
      <c r="H8" s="503">
        <v>565</v>
      </c>
      <c r="I8" s="504">
        <v>326</v>
      </c>
      <c r="J8" s="504">
        <v>239</v>
      </c>
      <c r="K8" s="504">
        <v>117</v>
      </c>
    </row>
    <row r="9" spans="1:12" s="21" customFormat="1" ht="20.100000000000001" customHeight="1">
      <c r="A9" s="18"/>
      <c r="B9" s="1783"/>
      <c r="C9" s="341" t="s">
        <v>376</v>
      </c>
      <c r="D9" s="525">
        <v>329</v>
      </c>
      <c r="E9" s="515" t="s">
        <v>1111</v>
      </c>
      <c r="F9" s="512" t="s">
        <v>1111</v>
      </c>
      <c r="G9" s="513" t="s">
        <v>1111</v>
      </c>
      <c r="H9" s="511">
        <v>456</v>
      </c>
      <c r="I9" s="512">
        <v>287</v>
      </c>
      <c r="J9" s="512">
        <v>169</v>
      </c>
      <c r="K9" s="512">
        <v>97</v>
      </c>
    </row>
    <row r="10" spans="1:12" s="21" customFormat="1" ht="9.9499999999999993" customHeight="1">
      <c r="A10" s="18"/>
      <c r="B10" s="347"/>
      <c r="C10" s="347"/>
      <c r="D10" s="571"/>
      <c r="E10" s="534"/>
      <c r="F10" s="532"/>
      <c r="G10" s="570"/>
      <c r="H10" s="683"/>
      <c r="I10" s="532"/>
      <c r="J10" s="570"/>
      <c r="K10" s="570"/>
      <c r="L10" s="18"/>
    </row>
    <row r="11" spans="1:12" s="21" customFormat="1" ht="20.100000000000001" customHeight="1">
      <c r="A11" s="18"/>
      <c r="B11" s="1725" t="s">
        <v>145</v>
      </c>
      <c r="C11" s="343" t="s">
        <v>196</v>
      </c>
      <c r="D11" s="645">
        <v>95</v>
      </c>
      <c r="E11" s="475" t="s">
        <v>1111</v>
      </c>
      <c r="F11" s="469" t="s">
        <v>1111</v>
      </c>
      <c r="G11" s="473" t="s">
        <v>1112</v>
      </c>
      <c r="H11" s="471">
        <v>105</v>
      </c>
      <c r="I11" s="469">
        <v>54</v>
      </c>
      <c r="J11" s="469">
        <v>51</v>
      </c>
      <c r="K11" s="472">
        <v>48</v>
      </c>
      <c r="L11" s="18"/>
    </row>
    <row r="12" spans="1:12" s="21" customFormat="1" ht="20.100000000000001" customHeight="1">
      <c r="A12" s="18"/>
      <c r="B12" s="1782"/>
      <c r="C12" s="340" t="s">
        <v>324</v>
      </c>
      <c r="D12" s="524">
        <v>92</v>
      </c>
      <c r="E12" s="507" t="s">
        <v>1111</v>
      </c>
      <c r="F12" s="501" t="s">
        <v>1111</v>
      </c>
      <c r="G12" s="505" t="s">
        <v>1111</v>
      </c>
      <c r="H12" s="503">
        <v>94</v>
      </c>
      <c r="I12" s="501">
        <v>53</v>
      </c>
      <c r="J12" s="501">
        <v>41</v>
      </c>
      <c r="K12" s="504">
        <v>33</v>
      </c>
      <c r="L12" s="18"/>
    </row>
    <row r="13" spans="1:12" s="21" customFormat="1" ht="20.100000000000001" customHeight="1">
      <c r="A13" s="18"/>
      <c r="B13" s="1783"/>
      <c r="C13" s="341" t="s">
        <v>376</v>
      </c>
      <c r="D13" s="525">
        <v>71</v>
      </c>
      <c r="E13" s="515" t="s">
        <v>1111</v>
      </c>
      <c r="F13" s="509" t="s">
        <v>1111</v>
      </c>
      <c r="G13" s="513" t="s">
        <v>1111</v>
      </c>
      <c r="H13" s="511">
        <v>75</v>
      </c>
      <c r="I13" s="509">
        <v>44</v>
      </c>
      <c r="J13" s="509">
        <v>31</v>
      </c>
      <c r="K13" s="512">
        <v>32</v>
      </c>
      <c r="L13" s="18"/>
    </row>
    <row r="14" spans="1:12" s="21" customFormat="1" ht="15" customHeight="1">
      <c r="A14" s="18"/>
      <c r="B14" s="35" t="s">
        <v>587</v>
      </c>
      <c r="C14" s="35"/>
      <c r="D14" s="36"/>
      <c r="E14" s="36"/>
      <c r="F14" s="36"/>
      <c r="H14" s="36"/>
      <c r="I14" s="36"/>
      <c r="L14" s="18"/>
    </row>
    <row r="15" spans="1:12" s="21" customFormat="1" ht="15" customHeight="1">
      <c r="A15" s="18"/>
      <c r="B15" s="35" t="s">
        <v>776</v>
      </c>
      <c r="C15" s="35"/>
      <c r="D15" s="36"/>
      <c r="E15" s="36"/>
      <c r="F15" s="14"/>
      <c r="H15" s="36"/>
      <c r="I15" s="14"/>
    </row>
    <row r="16" spans="1:12" s="21" customFormat="1" ht="15" customHeight="1">
      <c r="A16" s="18"/>
      <c r="B16" s="35"/>
      <c r="C16" s="35"/>
      <c r="D16" s="36"/>
      <c r="E16" s="36"/>
      <c r="F16" s="14"/>
      <c r="H16" s="36"/>
      <c r="I16" s="14"/>
    </row>
    <row r="17" spans="1:9" s="21" customFormat="1" ht="15" customHeight="1">
      <c r="A17" s="18"/>
      <c r="B17" s="35"/>
      <c r="C17" s="35"/>
      <c r="D17" s="38"/>
      <c r="E17" s="38"/>
      <c r="F17" s="38"/>
      <c r="H17" s="38"/>
      <c r="I17" s="38"/>
    </row>
    <row r="18" spans="1:9" s="21" customFormat="1" ht="16.5"/>
  </sheetData>
  <mergeCells count="7">
    <mergeCell ref="K5:K6"/>
    <mergeCell ref="B7:B9"/>
    <mergeCell ref="B11:B13"/>
    <mergeCell ref="B4:C6"/>
    <mergeCell ref="D4:D6"/>
    <mergeCell ref="E4:E6"/>
    <mergeCell ref="H4:H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W28"/>
  <sheetViews>
    <sheetView showZeros="0" zoomScaleNormal="100" zoomScaleSheetLayoutView="100" workbookViewId="0">
      <selection activeCell="G20" sqref="G20"/>
    </sheetView>
  </sheetViews>
  <sheetFormatPr defaultColWidth="9" defaultRowHeight="13.5"/>
  <cols>
    <col min="1" max="1" width="1.25" style="14" customWidth="1"/>
    <col min="2" max="3" width="3.625" style="188" customWidth="1"/>
    <col min="4" max="4" width="12.625" style="14" customWidth="1"/>
    <col min="5" max="6" width="10.625" style="14" customWidth="1"/>
    <col min="7" max="7" width="8.625" style="14" customWidth="1"/>
    <col min="8" max="9" width="10.625" style="14" customWidth="1"/>
    <col min="10" max="10" width="8.625" style="14" customWidth="1"/>
    <col min="11" max="12" width="10.625" style="14" customWidth="1"/>
    <col min="13" max="13" width="10.875" style="14" customWidth="1"/>
    <col min="14" max="16384" width="9" style="14"/>
  </cols>
  <sheetData>
    <row r="1" spans="1:23" ht="14.1" customHeight="1">
      <c r="A1" s="12"/>
      <c r="B1" s="13" t="s">
        <v>0</v>
      </c>
      <c r="C1" s="183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23" ht="20.100000000000001" customHeight="1">
      <c r="A2" s="12"/>
      <c r="B2" s="16" t="s">
        <v>886</v>
      </c>
      <c r="C2" s="184"/>
      <c r="D2" s="16"/>
      <c r="E2" s="12"/>
      <c r="F2" s="12"/>
      <c r="G2" s="12"/>
      <c r="H2" s="12"/>
      <c r="I2" s="12"/>
      <c r="J2" s="12"/>
      <c r="K2" s="12"/>
      <c r="L2" s="12"/>
      <c r="M2" s="12"/>
    </row>
    <row r="3" spans="1:23" s="21" customFormat="1" ht="20.100000000000001" customHeight="1">
      <c r="A3" s="18"/>
      <c r="B3" s="185"/>
      <c r="C3" s="185"/>
      <c r="D3" s="138"/>
      <c r="E3" s="18"/>
      <c r="F3" s="18"/>
      <c r="G3" s="18"/>
      <c r="H3" s="18"/>
      <c r="I3" s="18"/>
      <c r="J3" s="18"/>
      <c r="K3" s="18"/>
      <c r="L3" s="18"/>
      <c r="M3" s="20" t="s">
        <v>119</v>
      </c>
    </row>
    <row r="4" spans="1:23" s="21" customFormat="1" ht="20.100000000000001" customHeight="1">
      <c r="A4" s="18"/>
      <c r="B4" s="1647" t="s">
        <v>329</v>
      </c>
      <c r="C4" s="1647"/>
      <c r="D4" s="1648"/>
      <c r="E4" s="1433" t="s">
        <v>22</v>
      </c>
      <c r="F4" s="1432"/>
      <c r="G4" s="1432"/>
      <c r="H4" s="1432"/>
      <c r="I4" s="1432"/>
      <c r="J4" s="1432"/>
      <c r="K4" s="1432"/>
      <c r="L4" s="1432"/>
      <c r="M4" s="1432"/>
      <c r="N4" s="14"/>
    </row>
    <row r="5" spans="1:23" s="21" customFormat="1" ht="20.100000000000001" customHeight="1">
      <c r="A5" s="18"/>
      <c r="B5" s="1649"/>
      <c r="C5" s="1649"/>
      <c r="D5" s="1650"/>
      <c r="E5" s="1435"/>
      <c r="F5" s="1433" t="s">
        <v>84</v>
      </c>
      <c r="G5" s="1441" t="s">
        <v>274</v>
      </c>
      <c r="H5" s="1441"/>
      <c r="I5" s="1441"/>
      <c r="J5" s="1441"/>
      <c r="K5" s="1447"/>
      <c r="L5" s="1690" t="s">
        <v>275</v>
      </c>
      <c r="M5" s="1435" t="s">
        <v>887</v>
      </c>
      <c r="N5" s="14"/>
    </row>
    <row r="6" spans="1:23" s="21" customFormat="1" ht="34.9" customHeight="1">
      <c r="A6" s="18"/>
      <c r="B6" s="1649"/>
      <c r="C6" s="1649"/>
      <c r="D6" s="1650"/>
      <c r="E6" s="1573"/>
      <c r="F6" s="1573"/>
      <c r="G6" s="144" t="s">
        <v>190</v>
      </c>
      <c r="H6" s="144" t="s">
        <v>191</v>
      </c>
      <c r="I6" s="144" t="s">
        <v>192</v>
      </c>
      <c r="J6" s="144" t="s">
        <v>193</v>
      </c>
      <c r="K6" s="141" t="s">
        <v>26</v>
      </c>
      <c r="L6" s="1691"/>
      <c r="M6" s="1573"/>
      <c r="N6" s="14"/>
    </row>
    <row r="7" spans="1:23" s="21" customFormat="1" ht="24.95" customHeight="1">
      <c r="A7" s="18"/>
      <c r="B7" s="1784" t="s">
        <v>196</v>
      </c>
      <c r="C7" s="1791" t="s">
        <v>585</v>
      </c>
      <c r="D7" s="1792"/>
      <c r="E7" s="521">
        <v>95</v>
      </c>
      <c r="F7" s="521">
        <v>34</v>
      </c>
      <c r="G7" s="477">
        <v>18</v>
      </c>
      <c r="H7" s="477" t="s">
        <v>1111</v>
      </c>
      <c r="I7" s="477" t="s">
        <v>1112</v>
      </c>
      <c r="J7" s="477" t="s">
        <v>1111</v>
      </c>
      <c r="K7" s="481">
        <v>11</v>
      </c>
      <c r="L7" s="536">
        <v>54</v>
      </c>
      <c r="M7" s="521">
        <v>7</v>
      </c>
      <c r="N7" s="14"/>
      <c r="O7" s="558"/>
    </row>
    <row r="8" spans="1:23" s="21" customFormat="1" ht="24.95" customHeight="1">
      <c r="A8" s="18"/>
      <c r="B8" s="1785"/>
      <c r="C8" s="1793" t="s">
        <v>188</v>
      </c>
      <c r="D8" s="1794"/>
      <c r="E8" s="523" t="s">
        <v>1111</v>
      </c>
      <c r="F8" s="523" t="s">
        <v>1114</v>
      </c>
      <c r="G8" s="493" t="s">
        <v>1111</v>
      </c>
      <c r="H8" s="493" t="s">
        <v>941</v>
      </c>
      <c r="I8" s="493" t="s">
        <v>944</v>
      </c>
      <c r="J8" s="493" t="s">
        <v>941</v>
      </c>
      <c r="K8" s="497" t="s">
        <v>941</v>
      </c>
      <c r="L8" s="718" t="s">
        <v>1111</v>
      </c>
      <c r="M8" s="523" t="s">
        <v>1111</v>
      </c>
      <c r="N8" s="14"/>
      <c r="O8" s="558"/>
    </row>
    <row r="9" spans="1:23" s="21" customFormat="1" ht="24.95" customHeight="1">
      <c r="A9" s="18"/>
      <c r="B9" s="1496"/>
      <c r="C9" s="1795" t="s">
        <v>588</v>
      </c>
      <c r="D9" s="1794"/>
      <c r="E9" s="524">
        <v>105</v>
      </c>
      <c r="F9" s="524">
        <v>34</v>
      </c>
      <c r="G9" s="501">
        <v>18</v>
      </c>
      <c r="H9" s="501" t="s">
        <v>1111</v>
      </c>
      <c r="I9" s="501" t="s">
        <v>1111</v>
      </c>
      <c r="J9" s="501" t="s">
        <v>1111</v>
      </c>
      <c r="K9" s="505">
        <v>11</v>
      </c>
      <c r="L9" s="719">
        <v>65</v>
      </c>
      <c r="M9" s="524">
        <v>6</v>
      </c>
      <c r="N9" s="14"/>
      <c r="O9" s="558"/>
    </row>
    <row r="10" spans="1:23" s="21" customFormat="1" ht="24.95" customHeight="1">
      <c r="A10" s="18"/>
      <c r="B10" s="1796" t="s">
        <v>324</v>
      </c>
      <c r="C10" s="1791" t="s">
        <v>585</v>
      </c>
      <c r="D10" s="1792"/>
      <c r="E10" s="521">
        <v>92</v>
      </c>
      <c r="F10" s="521">
        <v>30</v>
      </c>
      <c r="G10" s="477">
        <v>14</v>
      </c>
      <c r="H10" s="477" t="s">
        <v>1111</v>
      </c>
      <c r="I10" s="477" t="s">
        <v>1111</v>
      </c>
      <c r="J10" s="477" t="s">
        <v>1111</v>
      </c>
      <c r="K10" s="481">
        <v>9</v>
      </c>
      <c r="L10" s="536">
        <v>55</v>
      </c>
      <c r="M10" s="521">
        <v>7</v>
      </c>
      <c r="N10" s="14"/>
      <c r="O10" s="558"/>
    </row>
    <row r="11" spans="1:23" s="21" customFormat="1" ht="20.100000000000001" customHeight="1">
      <c r="A11" s="18"/>
      <c r="B11" s="1797"/>
      <c r="C11" s="1788" t="s">
        <v>188</v>
      </c>
      <c r="D11" s="1789"/>
      <c r="E11" s="522" t="s">
        <v>1112</v>
      </c>
      <c r="F11" s="522" t="s">
        <v>1111</v>
      </c>
      <c r="G11" s="485" t="s">
        <v>940</v>
      </c>
      <c r="H11" s="485" t="s">
        <v>1111</v>
      </c>
      <c r="I11" s="485" t="s">
        <v>942</v>
      </c>
      <c r="J11" s="485" t="s">
        <v>1111</v>
      </c>
      <c r="K11" s="489" t="s">
        <v>1112</v>
      </c>
      <c r="L11" s="538" t="s">
        <v>941</v>
      </c>
      <c r="M11" s="522" t="s">
        <v>942</v>
      </c>
      <c r="N11" s="14"/>
      <c r="O11" s="558"/>
      <c r="P11" s="558"/>
      <c r="Q11" s="558"/>
      <c r="R11" s="558"/>
      <c r="S11" s="558"/>
      <c r="T11" s="558"/>
      <c r="U11" s="558"/>
      <c r="V11" s="558"/>
      <c r="W11" s="558"/>
    </row>
    <row r="12" spans="1:23" s="21" customFormat="1" ht="20.100000000000001" customHeight="1">
      <c r="A12" s="18"/>
      <c r="B12" s="1797"/>
      <c r="C12" s="296"/>
      <c r="D12" s="180" t="s">
        <v>11</v>
      </c>
      <c r="E12" s="522" t="s">
        <v>1111</v>
      </c>
      <c r="F12" s="522" t="s">
        <v>1111</v>
      </c>
      <c r="G12" s="485" t="s">
        <v>941</v>
      </c>
      <c r="H12" s="485" t="s">
        <v>1111</v>
      </c>
      <c r="I12" s="485" t="s">
        <v>945</v>
      </c>
      <c r="J12" s="485" t="s">
        <v>941</v>
      </c>
      <c r="K12" s="489" t="s">
        <v>942</v>
      </c>
      <c r="L12" s="538" t="s">
        <v>941</v>
      </c>
      <c r="M12" s="522" t="s">
        <v>941</v>
      </c>
      <c r="N12" s="14"/>
      <c r="O12" s="558"/>
    </row>
    <row r="13" spans="1:23" s="21" customFormat="1" ht="20.100000000000001" customHeight="1">
      <c r="A13" s="18"/>
      <c r="B13" s="1797"/>
      <c r="C13" s="333"/>
      <c r="D13" s="334" t="s">
        <v>12</v>
      </c>
      <c r="E13" s="523" t="s">
        <v>1112</v>
      </c>
      <c r="F13" s="523" t="s">
        <v>1111</v>
      </c>
      <c r="G13" s="493" t="s">
        <v>941</v>
      </c>
      <c r="H13" s="493" t="s">
        <v>942</v>
      </c>
      <c r="I13" s="493" t="s">
        <v>941</v>
      </c>
      <c r="J13" s="493" t="s">
        <v>1111</v>
      </c>
      <c r="K13" s="497" t="s">
        <v>1111</v>
      </c>
      <c r="L13" s="718" t="s">
        <v>941</v>
      </c>
      <c r="M13" s="523" t="s">
        <v>941</v>
      </c>
      <c r="N13" s="14"/>
      <c r="O13" s="558"/>
    </row>
    <row r="14" spans="1:23" s="21" customFormat="1" ht="24.95" customHeight="1">
      <c r="A14" s="18"/>
      <c r="B14" s="1797"/>
      <c r="C14" s="1795" t="s">
        <v>588</v>
      </c>
      <c r="D14" s="1794"/>
      <c r="E14" s="524">
        <v>94</v>
      </c>
      <c r="F14" s="524">
        <v>27</v>
      </c>
      <c r="G14" s="501">
        <v>14</v>
      </c>
      <c r="H14" s="501" t="s">
        <v>1111</v>
      </c>
      <c r="I14" s="501" t="s">
        <v>1111</v>
      </c>
      <c r="J14" s="501" t="s">
        <v>1112</v>
      </c>
      <c r="K14" s="505">
        <v>8</v>
      </c>
      <c r="L14" s="719">
        <v>60</v>
      </c>
      <c r="M14" s="524">
        <v>7</v>
      </c>
      <c r="N14" s="14"/>
      <c r="O14" s="558"/>
    </row>
    <row r="15" spans="1:23" s="21" customFormat="1" ht="20.100000000000001" customHeight="1">
      <c r="A15" s="18"/>
      <c r="B15" s="1797"/>
      <c r="C15" s="296"/>
      <c r="D15" s="180" t="s">
        <v>11</v>
      </c>
      <c r="E15" s="522">
        <v>53</v>
      </c>
      <c r="F15" s="522">
        <v>11</v>
      </c>
      <c r="G15" s="485" t="s">
        <v>1111</v>
      </c>
      <c r="H15" s="485" t="s">
        <v>1111</v>
      </c>
      <c r="I15" s="485" t="s">
        <v>1111</v>
      </c>
      <c r="J15" s="485" t="s">
        <v>1111</v>
      </c>
      <c r="K15" s="489" t="s">
        <v>1111</v>
      </c>
      <c r="L15" s="538">
        <v>38</v>
      </c>
      <c r="M15" s="522" t="s">
        <v>1112</v>
      </c>
      <c r="N15" s="14"/>
      <c r="O15" s="558"/>
    </row>
    <row r="16" spans="1:23" s="21" customFormat="1" ht="20.100000000000001" customHeight="1">
      <c r="A16" s="18"/>
      <c r="B16" s="1798"/>
      <c r="C16" s="297"/>
      <c r="D16" s="179" t="s">
        <v>12</v>
      </c>
      <c r="E16" s="525">
        <v>41</v>
      </c>
      <c r="F16" s="525">
        <v>16</v>
      </c>
      <c r="G16" s="509" t="s">
        <v>1111</v>
      </c>
      <c r="H16" s="509" t="s">
        <v>1111</v>
      </c>
      <c r="I16" s="509" t="s">
        <v>941</v>
      </c>
      <c r="J16" s="509" t="s">
        <v>941</v>
      </c>
      <c r="K16" s="513" t="s">
        <v>1111</v>
      </c>
      <c r="L16" s="540">
        <v>22</v>
      </c>
      <c r="M16" s="525" t="s">
        <v>1111</v>
      </c>
      <c r="N16" s="14"/>
      <c r="O16" s="558"/>
    </row>
    <row r="17" spans="1:23" s="21" customFormat="1" ht="20.100000000000001" customHeight="1">
      <c r="A17" s="18"/>
      <c r="B17" s="1784" t="s">
        <v>376</v>
      </c>
      <c r="C17" s="1787" t="s">
        <v>585</v>
      </c>
      <c r="D17" s="1599"/>
      <c r="E17" s="645">
        <v>71</v>
      </c>
      <c r="F17" s="645">
        <v>24</v>
      </c>
      <c r="G17" s="469">
        <v>13</v>
      </c>
      <c r="H17" s="469" t="s">
        <v>1111</v>
      </c>
      <c r="I17" s="469" t="s">
        <v>1112</v>
      </c>
      <c r="J17" s="469" t="s">
        <v>947</v>
      </c>
      <c r="K17" s="473">
        <v>7</v>
      </c>
      <c r="L17" s="720">
        <v>45</v>
      </c>
      <c r="M17" s="645" t="s">
        <v>1112</v>
      </c>
      <c r="N17" s="14"/>
      <c r="O17" s="558"/>
    </row>
    <row r="18" spans="1:23" s="21" customFormat="1" ht="20.100000000000001" customHeight="1">
      <c r="A18" s="18"/>
      <c r="B18" s="1785"/>
      <c r="C18" s="1788" t="s">
        <v>188</v>
      </c>
      <c r="D18" s="1789"/>
      <c r="E18" s="522" t="s">
        <v>1111</v>
      </c>
      <c r="F18" s="522" t="s">
        <v>1112</v>
      </c>
      <c r="G18" s="485" t="s">
        <v>1114</v>
      </c>
      <c r="H18" s="485" t="s">
        <v>941</v>
      </c>
      <c r="I18" s="485" t="s">
        <v>941</v>
      </c>
      <c r="J18" s="485" t="s">
        <v>941</v>
      </c>
      <c r="K18" s="489" t="s">
        <v>941</v>
      </c>
      <c r="L18" s="538" t="s">
        <v>950</v>
      </c>
      <c r="M18" s="522" t="s">
        <v>941</v>
      </c>
      <c r="N18" s="14"/>
      <c r="O18" s="558"/>
      <c r="P18" s="558"/>
      <c r="Q18" s="558"/>
      <c r="R18" s="558"/>
      <c r="S18" s="558"/>
      <c r="T18" s="558"/>
      <c r="U18" s="558"/>
      <c r="V18" s="558"/>
      <c r="W18" s="558"/>
    </row>
    <row r="19" spans="1:23" s="21" customFormat="1" ht="20.100000000000001" customHeight="1">
      <c r="A19" s="18"/>
      <c r="B19" s="1785"/>
      <c r="C19" s="296"/>
      <c r="D19" s="180" t="s">
        <v>11</v>
      </c>
      <c r="E19" s="522" t="s">
        <v>1111</v>
      </c>
      <c r="F19" s="522" t="s">
        <v>1114</v>
      </c>
      <c r="G19" s="485" t="s">
        <v>1111</v>
      </c>
      <c r="H19" s="485" t="s">
        <v>942</v>
      </c>
      <c r="I19" s="485" t="s">
        <v>946</v>
      </c>
      <c r="J19" s="485" t="s">
        <v>941</v>
      </c>
      <c r="K19" s="489" t="s">
        <v>949</v>
      </c>
      <c r="L19" s="538" t="s">
        <v>941</v>
      </c>
      <c r="M19" s="522" t="s">
        <v>941</v>
      </c>
      <c r="N19" s="14"/>
      <c r="O19" s="558"/>
    </row>
    <row r="20" spans="1:23" s="21" customFormat="1" ht="20.100000000000001" customHeight="1">
      <c r="A20" s="18"/>
      <c r="B20" s="1785"/>
      <c r="C20" s="296"/>
      <c r="D20" s="298" t="s">
        <v>12</v>
      </c>
      <c r="E20" s="523" t="s">
        <v>1112</v>
      </c>
      <c r="F20" s="523" t="s">
        <v>1111</v>
      </c>
      <c r="G20" s="493" t="s">
        <v>1111</v>
      </c>
      <c r="H20" s="493" t="s">
        <v>941</v>
      </c>
      <c r="I20" s="493" t="s">
        <v>941</v>
      </c>
      <c r="J20" s="493" t="s">
        <v>941</v>
      </c>
      <c r="K20" s="497" t="s">
        <v>942</v>
      </c>
      <c r="L20" s="718" t="s">
        <v>941</v>
      </c>
      <c r="M20" s="523" t="s">
        <v>941</v>
      </c>
      <c r="N20" s="14"/>
      <c r="O20" s="558"/>
    </row>
    <row r="21" spans="1:23" s="21" customFormat="1" ht="20.100000000000001" customHeight="1">
      <c r="A21" s="18"/>
      <c r="B21" s="1496"/>
      <c r="C21" s="1788" t="s">
        <v>588</v>
      </c>
      <c r="D21" s="1789"/>
      <c r="E21" s="524">
        <v>75</v>
      </c>
      <c r="F21" s="524">
        <v>21</v>
      </c>
      <c r="G21" s="501">
        <v>10</v>
      </c>
      <c r="H21" s="501" t="s">
        <v>1128</v>
      </c>
      <c r="I21" s="501" t="s">
        <v>1112</v>
      </c>
      <c r="J21" s="501" t="s">
        <v>941</v>
      </c>
      <c r="K21" s="505">
        <v>7</v>
      </c>
      <c r="L21" s="719">
        <v>52</v>
      </c>
      <c r="M21" s="524" t="s">
        <v>1111</v>
      </c>
      <c r="N21" s="14"/>
      <c r="O21" s="558"/>
      <c r="P21" s="558"/>
      <c r="Q21" s="558"/>
      <c r="R21" s="558"/>
      <c r="S21" s="558"/>
      <c r="T21" s="558"/>
      <c r="U21" s="558"/>
      <c r="V21" s="558"/>
      <c r="W21" s="558"/>
    </row>
    <row r="22" spans="1:23" s="21" customFormat="1" ht="20.100000000000001" customHeight="1">
      <c r="A22" s="18"/>
      <c r="B22" s="1496"/>
      <c r="C22" s="296"/>
      <c r="D22" s="180" t="s">
        <v>11</v>
      </c>
      <c r="E22" s="522">
        <v>44</v>
      </c>
      <c r="F22" s="522">
        <v>10</v>
      </c>
      <c r="G22" s="485" t="s">
        <v>1111</v>
      </c>
      <c r="H22" s="485" t="s">
        <v>943</v>
      </c>
      <c r="I22" s="485" t="s">
        <v>1111</v>
      </c>
      <c r="J22" s="485" t="s">
        <v>948</v>
      </c>
      <c r="K22" s="489" t="s">
        <v>1111</v>
      </c>
      <c r="L22" s="538">
        <v>33</v>
      </c>
      <c r="M22" s="522" t="s">
        <v>1111</v>
      </c>
      <c r="N22" s="14"/>
      <c r="O22" s="558"/>
    </row>
    <row r="23" spans="1:23" s="21" customFormat="1" ht="20.100000000000001" customHeight="1">
      <c r="A23" s="18"/>
      <c r="B23" s="1786"/>
      <c r="C23" s="297"/>
      <c r="D23" s="179" t="s">
        <v>12</v>
      </c>
      <c r="E23" s="525">
        <v>31</v>
      </c>
      <c r="F23" s="525">
        <v>11</v>
      </c>
      <c r="G23" s="509" t="s">
        <v>1111</v>
      </c>
      <c r="H23" s="509" t="s">
        <v>1111</v>
      </c>
      <c r="I23" s="509" t="s">
        <v>1111</v>
      </c>
      <c r="J23" s="509" t="s">
        <v>941</v>
      </c>
      <c r="K23" s="513" t="s">
        <v>1111</v>
      </c>
      <c r="L23" s="540">
        <v>19</v>
      </c>
      <c r="M23" s="525" t="s">
        <v>1111</v>
      </c>
      <c r="N23" s="14"/>
      <c r="O23" s="558"/>
    </row>
    <row r="24" spans="1:23" s="21" customFormat="1" ht="15" customHeight="1">
      <c r="A24" s="18"/>
      <c r="B24" s="1790" t="s">
        <v>1000</v>
      </c>
      <c r="C24" s="1790"/>
      <c r="D24" s="1790"/>
      <c r="E24" s="1790"/>
      <c r="F24" s="1790"/>
      <c r="G24" s="36"/>
      <c r="H24" s="36"/>
      <c r="I24" s="36"/>
      <c r="J24" s="36"/>
      <c r="K24" s="36"/>
      <c r="L24" s="36"/>
      <c r="M24" s="36"/>
      <c r="N24" s="14"/>
    </row>
    <row r="25" spans="1:23" s="21" customFormat="1" ht="15" customHeight="1">
      <c r="A25" s="18"/>
      <c r="B25" s="35" t="s">
        <v>776</v>
      </c>
      <c r="C25" s="35"/>
      <c r="D25" s="36"/>
      <c r="E25" s="36"/>
      <c r="F25" s="14"/>
      <c r="H25" s="36"/>
      <c r="I25" s="14"/>
    </row>
    <row r="26" spans="1:23" s="21" customFormat="1" ht="15" customHeight="1">
      <c r="A26" s="18"/>
      <c r="B26" s="186"/>
      <c r="C26" s="186"/>
      <c r="D26" s="35"/>
      <c r="E26" s="36"/>
      <c r="F26" s="36"/>
      <c r="G26" s="36"/>
      <c r="H26" s="36"/>
      <c r="I26" s="36"/>
      <c r="J26" s="36"/>
      <c r="K26" s="36"/>
      <c r="L26" s="36"/>
    </row>
    <row r="27" spans="1:23" s="21" customFormat="1" ht="15" customHeight="1">
      <c r="A27" s="18"/>
      <c r="B27" s="186"/>
      <c r="C27" s="186"/>
      <c r="D27" s="35"/>
      <c r="E27" s="38"/>
      <c r="F27" s="38"/>
      <c r="G27" s="38"/>
      <c r="H27" s="38"/>
      <c r="I27" s="38"/>
      <c r="J27" s="38"/>
      <c r="K27" s="38"/>
      <c r="L27" s="38"/>
      <c r="M27" s="38"/>
    </row>
    <row r="28" spans="1:23" s="21" customFormat="1" ht="16.5">
      <c r="B28" s="187"/>
      <c r="C28" s="187"/>
    </row>
  </sheetData>
  <mergeCells count="20">
    <mergeCell ref="B4:D6"/>
    <mergeCell ref="E4:E6"/>
    <mergeCell ref="F4:M4"/>
    <mergeCell ref="F5:F6"/>
    <mergeCell ref="G5:K5"/>
    <mergeCell ref="L5:L6"/>
    <mergeCell ref="M5:M6"/>
    <mergeCell ref="B7:B9"/>
    <mergeCell ref="C7:D7"/>
    <mergeCell ref="C8:D8"/>
    <mergeCell ref="C9:D9"/>
    <mergeCell ref="B10:B16"/>
    <mergeCell ref="C10:D10"/>
    <mergeCell ref="C11:D11"/>
    <mergeCell ref="C14:D14"/>
    <mergeCell ref="B17:B23"/>
    <mergeCell ref="C17:D17"/>
    <mergeCell ref="C18:D18"/>
    <mergeCell ref="C21:D21"/>
    <mergeCell ref="B24:F2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R25"/>
  <sheetViews>
    <sheetView showZeros="0" zoomScaleNormal="100" zoomScaleSheetLayoutView="100" workbookViewId="0">
      <selection activeCell="C24" sqref="C24"/>
    </sheetView>
  </sheetViews>
  <sheetFormatPr defaultColWidth="9" defaultRowHeight="13.5"/>
  <cols>
    <col min="1" max="1" width="1.25" style="42" customWidth="1"/>
    <col min="2" max="3" width="2.625" style="42" customWidth="1"/>
    <col min="4" max="4" width="10.75" style="42" customWidth="1"/>
    <col min="5" max="5" width="10.625" style="42" customWidth="1"/>
    <col min="6" max="6" width="9.875" style="42" customWidth="1"/>
    <col min="7" max="7" width="10.875" style="388" customWidth="1"/>
    <col min="8" max="10" width="9" style="42" customWidth="1"/>
    <col min="11" max="11" width="10.375" style="42" customWidth="1"/>
    <col min="12" max="12" width="9.75" style="42" customWidth="1"/>
    <col min="13" max="17" width="9.5" style="42" customWidth="1"/>
    <col min="18" max="18" width="9.625" style="42" customWidth="1"/>
    <col min="19" max="16384" width="9" style="42"/>
  </cols>
  <sheetData>
    <row r="1" spans="1:18" ht="14.1" customHeight="1">
      <c r="A1" s="40"/>
      <c r="B1" s="41" t="s">
        <v>0</v>
      </c>
      <c r="C1" s="40"/>
      <c r="G1" s="382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ht="20.100000000000001" customHeight="1">
      <c r="A2" s="40"/>
      <c r="B2" s="15" t="s">
        <v>781</v>
      </c>
      <c r="C2" s="40"/>
      <c r="G2" s="382"/>
      <c r="H2" s="383"/>
      <c r="I2" s="40"/>
      <c r="J2" s="40"/>
      <c r="K2" s="384"/>
      <c r="L2" s="385"/>
      <c r="M2" s="40"/>
      <c r="N2" s="40"/>
      <c r="O2" s="40"/>
      <c r="P2" s="40"/>
      <c r="Q2" s="40"/>
      <c r="R2" s="40"/>
    </row>
    <row r="3" spans="1:18" s="21" customFormat="1" ht="20.100000000000001" customHeight="1">
      <c r="A3" s="18"/>
      <c r="B3" s="18"/>
      <c r="C3" s="18"/>
      <c r="D3" s="18"/>
      <c r="E3" s="18"/>
      <c r="F3" s="18"/>
      <c r="G3" s="377"/>
      <c r="H3" s="20"/>
      <c r="I3" s="20"/>
      <c r="J3" s="20"/>
      <c r="K3" s="20"/>
      <c r="L3" s="20"/>
      <c r="M3" s="20"/>
      <c r="N3" s="20"/>
      <c r="P3" s="20" t="s">
        <v>730</v>
      </c>
    </row>
    <row r="4" spans="1:18" ht="18.75" customHeight="1">
      <c r="B4" s="1429"/>
      <c r="C4" s="1429"/>
      <c r="D4" s="1479"/>
      <c r="E4" s="1489" t="s">
        <v>598</v>
      </c>
      <c r="F4" s="1432"/>
      <c r="G4" s="1432"/>
      <c r="H4" s="1432"/>
      <c r="I4" s="1432"/>
      <c r="J4" s="1466"/>
      <c r="K4" s="1489" t="s">
        <v>782</v>
      </c>
      <c r="L4" s="1432"/>
      <c r="M4" s="1432"/>
      <c r="N4" s="1432"/>
      <c r="O4" s="1432"/>
      <c r="P4" s="1432"/>
    </row>
    <row r="5" spans="1:18" ht="18.75" customHeight="1">
      <c r="B5" s="1430"/>
      <c r="C5" s="1430"/>
      <c r="D5" s="1472"/>
      <c r="E5" s="1483" t="s">
        <v>363</v>
      </c>
      <c r="F5" s="1429" t="s">
        <v>364</v>
      </c>
      <c r="G5" s="365"/>
      <c r="H5" s="365"/>
      <c r="I5" s="365"/>
      <c r="J5" s="376"/>
      <c r="K5" s="1483" t="s">
        <v>363</v>
      </c>
      <c r="L5" s="1429" t="s">
        <v>364</v>
      </c>
      <c r="M5" s="365"/>
      <c r="N5" s="365"/>
      <c r="O5" s="365"/>
      <c r="P5" s="365"/>
    </row>
    <row r="6" spans="1:18" ht="25.5" customHeight="1">
      <c r="B6" s="1431"/>
      <c r="C6" s="1431"/>
      <c r="D6" s="1490"/>
      <c r="E6" s="1485"/>
      <c r="F6" s="1431"/>
      <c r="G6" s="140" t="s">
        <v>365</v>
      </c>
      <c r="H6" s="140" t="s">
        <v>366</v>
      </c>
      <c r="I6" s="386" t="s">
        <v>367</v>
      </c>
      <c r="J6" s="141" t="s">
        <v>368</v>
      </c>
      <c r="K6" s="1485"/>
      <c r="L6" s="1431"/>
      <c r="M6" s="140" t="s">
        <v>365</v>
      </c>
      <c r="N6" s="140" t="s">
        <v>366</v>
      </c>
      <c r="O6" s="386" t="s">
        <v>367</v>
      </c>
      <c r="P6" s="139" t="s">
        <v>368</v>
      </c>
    </row>
    <row r="7" spans="1:18" ht="20.100000000000001" customHeight="1">
      <c r="B7" s="1494" t="s">
        <v>329</v>
      </c>
      <c r="C7" s="1495"/>
      <c r="D7" s="371" t="s">
        <v>373</v>
      </c>
      <c r="E7" s="846">
        <v>715</v>
      </c>
      <c r="F7" s="470">
        <v>539</v>
      </c>
      <c r="G7" s="472">
        <v>49</v>
      </c>
      <c r="H7" s="472">
        <v>82</v>
      </c>
      <c r="I7" s="472">
        <v>130</v>
      </c>
      <c r="J7" s="473">
        <v>278</v>
      </c>
      <c r="K7" s="928">
        <v>7.4437295687842262</v>
      </c>
      <c r="L7" s="759">
        <v>34.981827622014535</v>
      </c>
      <c r="M7" s="756">
        <v>11.06344547301874</v>
      </c>
      <c r="N7" s="756">
        <v>19.768563162970107</v>
      </c>
      <c r="O7" s="759">
        <v>35.748659425271548</v>
      </c>
      <c r="P7" s="526">
        <v>87.024573485678502</v>
      </c>
    </row>
    <row r="8" spans="1:18" ht="20.100000000000001" customHeight="1">
      <c r="B8" s="1496"/>
      <c r="C8" s="1454"/>
      <c r="D8" s="370" t="s">
        <v>91</v>
      </c>
      <c r="E8" s="587">
        <v>748</v>
      </c>
      <c r="F8" s="502">
        <v>541</v>
      </c>
      <c r="G8" s="504">
        <v>48</v>
      </c>
      <c r="H8" s="504">
        <v>83</v>
      </c>
      <c r="I8" s="504">
        <v>117</v>
      </c>
      <c r="J8" s="505">
        <v>293</v>
      </c>
      <c r="K8" s="929">
        <v>7.825004446025253</v>
      </c>
      <c r="L8" s="754">
        <v>33.687225629689593</v>
      </c>
      <c r="M8" s="732">
        <v>10.792580101180439</v>
      </c>
      <c r="N8" s="732">
        <v>20.045888177756311</v>
      </c>
      <c r="O8" s="754">
        <v>29.950083194675543</v>
      </c>
      <c r="P8" s="529">
        <v>82.187938288920051</v>
      </c>
    </row>
    <row r="9" spans="1:18" ht="20.100000000000001" customHeight="1">
      <c r="B9" s="1496"/>
      <c r="C9" s="1454"/>
      <c r="D9" s="370" t="s">
        <v>195</v>
      </c>
      <c r="E9" s="587">
        <v>802</v>
      </c>
      <c r="F9" s="502">
        <v>614</v>
      </c>
      <c r="G9" s="504">
        <v>44</v>
      </c>
      <c r="H9" s="504">
        <v>63</v>
      </c>
      <c r="I9" s="504">
        <v>135</v>
      </c>
      <c r="J9" s="505">
        <v>372</v>
      </c>
      <c r="K9" s="929">
        <v>8.4784734519121496</v>
      </c>
      <c r="L9" s="754">
        <v>36.53348406866391</v>
      </c>
      <c r="M9" s="732">
        <v>9.6873623954205197</v>
      </c>
      <c r="N9" s="732">
        <v>14.786996831357822</v>
      </c>
      <c r="O9" s="754">
        <v>33.035605040988621</v>
      </c>
      <c r="P9" s="529">
        <v>94.958519463943844</v>
      </c>
    </row>
    <row r="10" spans="1:18" ht="20.100000000000001" customHeight="1">
      <c r="B10" s="1496"/>
      <c r="C10" s="1454"/>
      <c r="D10" s="370" t="s">
        <v>369</v>
      </c>
      <c r="E10" s="587">
        <v>815</v>
      </c>
      <c r="F10" s="502">
        <v>620</v>
      </c>
      <c r="G10" s="504">
        <v>45</v>
      </c>
      <c r="H10" s="504">
        <v>81</v>
      </c>
      <c r="I10" s="504">
        <v>122</v>
      </c>
      <c r="J10" s="505">
        <v>372</v>
      </c>
      <c r="K10" s="929">
        <v>8.7200282464718661</v>
      </c>
      <c r="L10" s="754">
        <v>35.485347985347985</v>
      </c>
      <c r="M10" s="732">
        <v>9.5754867539099919</v>
      </c>
      <c r="N10" s="732">
        <v>18.451025056947611</v>
      </c>
      <c r="O10" s="754">
        <v>29.683698296836983</v>
      </c>
      <c r="P10" s="529">
        <v>87.068461088355761</v>
      </c>
    </row>
    <row r="11" spans="1:18" ht="20.100000000000001" customHeight="1">
      <c r="B11" s="1496"/>
      <c r="C11" s="1497"/>
      <c r="D11" s="369" t="s">
        <v>209</v>
      </c>
      <c r="E11" s="930">
        <v>785</v>
      </c>
      <c r="F11" s="494">
        <v>623</v>
      </c>
      <c r="G11" s="496">
        <v>52</v>
      </c>
      <c r="H11" s="496">
        <v>87</v>
      </c>
      <c r="I11" s="496">
        <v>117</v>
      </c>
      <c r="J11" s="497">
        <v>367</v>
      </c>
      <c r="K11" s="931">
        <v>8.4787410419670692</v>
      </c>
      <c r="L11" s="932">
        <v>34.048367263287332</v>
      </c>
      <c r="M11" s="867">
        <v>10.236220472440944</v>
      </c>
      <c r="N11" s="867">
        <v>19.408812046848855</v>
      </c>
      <c r="O11" s="932">
        <v>28.718703976435933</v>
      </c>
      <c r="P11" s="528">
        <v>78.738468139884148</v>
      </c>
    </row>
    <row r="12" spans="1:18" ht="20.100000000000001" customHeight="1">
      <c r="C12" s="1491" t="s">
        <v>227</v>
      </c>
      <c r="D12" s="370" t="s">
        <v>162</v>
      </c>
      <c r="E12" s="587">
        <v>416</v>
      </c>
      <c r="F12" s="502">
        <v>289</v>
      </c>
      <c r="G12" s="504">
        <v>31</v>
      </c>
      <c r="H12" s="504">
        <v>53</v>
      </c>
      <c r="I12" s="504">
        <v>77</v>
      </c>
      <c r="J12" s="505">
        <v>128</v>
      </c>
      <c r="K12" s="929">
        <v>8.6809540702406043</v>
      </c>
      <c r="L12" s="754">
        <v>45.942293935299261</v>
      </c>
      <c r="M12" s="732">
        <v>15.593561368209256</v>
      </c>
      <c r="N12" s="732">
        <v>30.689056166763173</v>
      </c>
      <c r="O12" s="754">
        <v>53.695955369595538</v>
      </c>
      <c r="P12" s="529">
        <v>112.13315812527377</v>
      </c>
    </row>
    <row r="13" spans="1:18" ht="20.100000000000001" customHeight="1">
      <c r="C13" s="1492"/>
      <c r="D13" s="370" t="s">
        <v>91</v>
      </c>
      <c r="E13" s="587">
        <v>414</v>
      </c>
      <c r="F13" s="502">
        <v>269</v>
      </c>
      <c r="G13" s="504">
        <v>32</v>
      </c>
      <c r="H13" s="504">
        <v>53</v>
      </c>
      <c r="I13" s="504">
        <v>63</v>
      </c>
      <c r="J13" s="505">
        <v>121</v>
      </c>
      <c r="K13" s="929">
        <v>8.6791543065586314</v>
      </c>
      <c r="L13" s="754">
        <v>40.872141609055689</v>
      </c>
      <c r="M13" s="732">
        <v>15.845506313443922</v>
      </c>
      <c r="N13" s="732">
        <v>30.233884768967485</v>
      </c>
      <c r="O13" s="754">
        <v>40.829552819183405</v>
      </c>
      <c r="P13" s="529">
        <v>95.576619273301745</v>
      </c>
    </row>
    <row r="14" spans="1:18" ht="20.100000000000001" customHeight="1">
      <c r="C14" s="1492"/>
      <c r="D14" s="370" t="s">
        <v>195</v>
      </c>
      <c r="E14" s="587">
        <v>426</v>
      </c>
      <c r="F14" s="502">
        <v>279</v>
      </c>
      <c r="G14" s="504">
        <v>28</v>
      </c>
      <c r="H14" s="504">
        <v>34</v>
      </c>
      <c r="I14" s="504">
        <v>66</v>
      </c>
      <c r="J14" s="505">
        <v>151</v>
      </c>
      <c r="K14" s="929">
        <v>9.017781541066892</v>
      </c>
      <c r="L14" s="754">
        <v>40.190146931719966</v>
      </c>
      <c r="M14" s="732">
        <v>13.333333333333334</v>
      </c>
      <c r="N14" s="732">
        <v>18.774157923799006</v>
      </c>
      <c r="O14" s="754">
        <v>40.31765424557117</v>
      </c>
      <c r="P14" s="529">
        <v>108.32137733142038</v>
      </c>
    </row>
    <row r="15" spans="1:18" ht="20.100000000000001" customHeight="1">
      <c r="C15" s="1492"/>
      <c r="D15" s="370" t="s">
        <v>369</v>
      </c>
      <c r="E15" s="587">
        <v>460</v>
      </c>
      <c r="F15" s="502">
        <v>317</v>
      </c>
      <c r="G15" s="504">
        <v>29</v>
      </c>
      <c r="H15" s="504">
        <v>51</v>
      </c>
      <c r="I15" s="504">
        <v>68</v>
      </c>
      <c r="J15" s="505">
        <v>169</v>
      </c>
      <c r="K15" s="929">
        <v>9.8417826463697722</v>
      </c>
      <c r="L15" s="754">
        <v>43.651886532635636</v>
      </c>
      <c r="M15" s="732">
        <v>13.142986630410151</v>
      </c>
      <c r="N15" s="732">
        <v>27.04135737009544</v>
      </c>
      <c r="O15" s="754">
        <v>41.274658573596355</v>
      </c>
      <c r="P15" s="529">
        <v>111.03810775295663</v>
      </c>
    </row>
    <row r="16" spans="1:18" ht="20.100000000000001" customHeight="1">
      <c r="C16" s="1492"/>
      <c r="D16" s="369" t="s">
        <v>209</v>
      </c>
      <c r="E16" s="930">
        <v>439</v>
      </c>
      <c r="F16" s="494">
        <v>333</v>
      </c>
      <c r="G16" s="496">
        <v>36</v>
      </c>
      <c r="H16" s="496">
        <v>65</v>
      </c>
      <c r="I16" s="496">
        <v>70</v>
      </c>
      <c r="J16" s="497">
        <v>162</v>
      </c>
      <c r="K16" s="931">
        <v>9.4813342980249029</v>
      </c>
      <c r="L16" s="932">
        <v>43.606364172068353</v>
      </c>
      <c r="M16" s="867">
        <v>14.93156366652841</v>
      </c>
      <c r="N16" s="867">
        <v>33.31624807790876</v>
      </c>
      <c r="O16" s="932">
        <v>43.076923076923073</v>
      </c>
      <c r="P16" s="528">
        <v>98.211579266444375</v>
      </c>
    </row>
    <row r="17" spans="2:16" ht="20.100000000000001" customHeight="1">
      <c r="C17" s="1492" t="s">
        <v>223</v>
      </c>
      <c r="D17" s="370" t="s">
        <v>37</v>
      </c>
      <c r="E17" s="587">
        <v>299</v>
      </c>
      <c r="F17" s="502">
        <v>250</v>
      </c>
      <c r="G17" s="504">
        <v>18</v>
      </c>
      <c r="H17" s="504">
        <v>29</v>
      </c>
      <c r="I17" s="504">
        <v>53</v>
      </c>
      <c r="J17" s="505">
        <v>150</v>
      </c>
      <c r="K17" s="929">
        <v>6.2119543764153491</v>
      </c>
      <c r="L17" s="754">
        <v>27.419797093501508</v>
      </c>
      <c r="M17" s="732">
        <v>7.3740270380991397</v>
      </c>
      <c r="N17" s="732">
        <v>11.978521272201569</v>
      </c>
      <c r="O17" s="754">
        <v>24.063564131668556</v>
      </c>
      <c r="P17" s="529">
        <v>73.063809059912316</v>
      </c>
    </row>
    <row r="18" spans="2:16" ht="20.100000000000001" customHeight="1">
      <c r="C18" s="1492"/>
      <c r="D18" s="370" t="s">
        <v>91</v>
      </c>
      <c r="E18" s="587">
        <v>334</v>
      </c>
      <c r="F18" s="502">
        <v>272</v>
      </c>
      <c r="G18" s="504">
        <v>16</v>
      </c>
      <c r="H18" s="504">
        <v>30</v>
      </c>
      <c r="I18" s="504">
        <v>54</v>
      </c>
      <c r="J18" s="505">
        <v>172</v>
      </c>
      <c r="K18" s="929">
        <v>6.9742433259205896</v>
      </c>
      <c r="L18" s="754">
        <v>28.698037560666808</v>
      </c>
      <c r="M18" s="732">
        <v>6.5897858319604614</v>
      </c>
      <c r="N18" s="732">
        <v>12.565445026178011</v>
      </c>
      <c r="O18" s="754">
        <v>22.847471969536706</v>
      </c>
      <c r="P18" s="529">
        <v>74.815137016093956</v>
      </c>
    </row>
    <row r="19" spans="2:16" ht="20.100000000000001" customHeight="1">
      <c r="C19" s="1492"/>
      <c r="D19" s="370" t="s">
        <v>195</v>
      </c>
      <c r="E19" s="587">
        <v>376</v>
      </c>
      <c r="F19" s="502">
        <v>335</v>
      </c>
      <c r="G19" s="504">
        <v>16</v>
      </c>
      <c r="H19" s="504">
        <v>29</v>
      </c>
      <c r="I19" s="504">
        <v>69</v>
      </c>
      <c r="J19" s="505">
        <v>221</v>
      </c>
      <c r="K19" s="929">
        <v>7.9404466501240698</v>
      </c>
      <c r="L19" s="754">
        <v>33.960160170307667</v>
      </c>
      <c r="M19" s="732">
        <v>6.552006552006552</v>
      </c>
      <c r="N19" s="732">
        <v>11.839150847111656</v>
      </c>
      <c r="O19" s="754">
        <v>28.169014084507044</v>
      </c>
      <c r="P19" s="529">
        <v>87.57677828412919</v>
      </c>
    </row>
    <row r="20" spans="2:16" ht="20.100000000000001" customHeight="1">
      <c r="C20" s="1492"/>
      <c r="D20" s="370" t="s">
        <v>369</v>
      </c>
      <c r="E20" s="587">
        <v>355</v>
      </c>
      <c r="F20" s="502">
        <v>303</v>
      </c>
      <c r="G20" s="504">
        <v>16</v>
      </c>
      <c r="H20" s="504">
        <v>30</v>
      </c>
      <c r="I20" s="504">
        <v>54</v>
      </c>
      <c r="J20" s="505">
        <v>203</v>
      </c>
      <c r="K20" s="929">
        <v>7.5978897128853795</v>
      </c>
      <c r="L20" s="754">
        <v>29.676787463271303</v>
      </c>
      <c r="M20" s="732">
        <v>6.4179703168872839</v>
      </c>
      <c r="N20" s="732">
        <v>11.980830670926517</v>
      </c>
      <c r="O20" s="754">
        <v>21.928934010152286</v>
      </c>
      <c r="P20" s="529">
        <v>73.804762770405375</v>
      </c>
    </row>
    <row r="21" spans="2:16" ht="20.100000000000001" customHeight="1">
      <c r="B21" s="387"/>
      <c r="C21" s="1493"/>
      <c r="D21" s="373" t="s">
        <v>209</v>
      </c>
      <c r="E21" s="933">
        <v>346</v>
      </c>
      <c r="F21" s="510">
        <v>290</v>
      </c>
      <c r="G21" s="512">
        <v>16</v>
      </c>
      <c r="H21" s="512">
        <v>22</v>
      </c>
      <c r="I21" s="512">
        <v>47</v>
      </c>
      <c r="J21" s="513">
        <v>205</v>
      </c>
      <c r="K21" s="934">
        <v>7.4757470345483226</v>
      </c>
      <c r="L21" s="755">
        <v>27.201951036488133</v>
      </c>
      <c r="M21" s="747">
        <v>5.9947545897339829</v>
      </c>
      <c r="N21" s="747">
        <v>8.6904997037329643</v>
      </c>
      <c r="O21" s="755">
        <v>19.191506737443852</v>
      </c>
      <c r="P21" s="530">
        <v>68.072389174829809</v>
      </c>
    </row>
    <row r="22" spans="2:16" ht="16.5">
      <c r="B22" s="35" t="s">
        <v>1005</v>
      </c>
      <c r="C22" s="21"/>
      <c r="D22" s="21"/>
      <c r="E22" s="36"/>
      <c r="F22" s="36"/>
      <c r="G22" s="36"/>
    </row>
    <row r="23" spans="2:16" ht="16.5">
      <c r="B23" s="35" t="s">
        <v>815</v>
      </c>
      <c r="C23" s="21"/>
      <c r="D23" s="21"/>
      <c r="E23" s="125"/>
      <c r="F23" s="21"/>
      <c r="G23" s="21"/>
    </row>
    <row r="24" spans="2:16" ht="16.5">
      <c r="B24" s="35" t="s">
        <v>816</v>
      </c>
      <c r="C24" s="21"/>
      <c r="D24" s="21"/>
      <c r="E24" s="125"/>
      <c r="F24" s="21"/>
      <c r="G24" s="21"/>
    </row>
    <row r="25" spans="2:16" ht="16.5">
      <c r="B25" s="35"/>
      <c r="C25" s="21"/>
      <c r="D25" s="21"/>
      <c r="E25" s="125"/>
      <c r="F25" s="21"/>
      <c r="G25" s="21"/>
    </row>
  </sheetData>
  <mergeCells count="10">
    <mergeCell ref="B4:D6"/>
    <mergeCell ref="C12:C16"/>
    <mergeCell ref="C17:C21"/>
    <mergeCell ref="B7:C11"/>
    <mergeCell ref="E4:J4"/>
    <mergeCell ref="K4:P4"/>
    <mergeCell ref="E5:E6"/>
    <mergeCell ref="F5:F6"/>
    <mergeCell ref="K5:K6"/>
    <mergeCell ref="L5:L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91" orientation="landscape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M10"/>
  <sheetViews>
    <sheetView showZeros="0" zoomScaleNormal="100" zoomScaleSheetLayoutView="100" workbookViewId="0">
      <selection sqref="A1:XFD1048576"/>
    </sheetView>
  </sheetViews>
  <sheetFormatPr defaultColWidth="9" defaultRowHeight="13.5"/>
  <cols>
    <col min="1" max="1" width="1.25" style="149" customWidth="1"/>
    <col min="2" max="2" width="3.25" style="149" customWidth="1"/>
    <col min="3" max="3" width="10.25" style="149" customWidth="1"/>
    <col min="4" max="4" width="10.875" style="149" customWidth="1"/>
    <col min="5" max="7" width="9.5" style="149" customWidth="1"/>
    <col min="8" max="8" width="13.5" style="149" customWidth="1"/>
    <col min="9" max="10" width="9.625" style="149" customWidth="1"/>
    <col min="11" max="16384" width="9" style="149"/>
  </cols>
  <sheetData>
    <row r="1" spans="1:13" ht="14.1" customHeight="1">
      <c r="A1" s="161"/>
      <c r="B1" s="1417" t="s">
        <v>0</v>
      </c>
      <c r="C1" s="1418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3" ht="20.100000000000001" customHeight="1">
      <c r="A2" s="161"/>
      <c r="B2" s="162" t="s">
        <v>875</v>
      </c>
      <c r="C2" s="161"/>
      <c r="D2" s="161"/>
      <c r="E2" s="161"/>
      <c r="F2" s="161"/>
      <c r="G2" s="161"/>
    </row>
    <row r="3" spans="1:13" s="78" customFormat="1" ht="20.100000000000001" customHeight="1">
      <c r="A3" s="77"/>
      <c r="B3" s="77"/>
      <c r="C3" s="77"/>
      <c r="D3" s="77"/>
      <c r="E3" s="77"/>
      <c r="F3" s="77"/>
      <c r="G3" s="77"/>
      <c r="J3" s="91" t="s">
        <v>1072</v>
      </c>
    </row>
    <row r="4" spans="1:13" s="156" customFormat="1" ht="20.100000000000001" customHeight="1">
      <c r="A4" s="164"/>
      <c r="B4" s="1574" t="s">
        <v>329</v>
      </c>
      <c r="C4" s="1574"/>
      <c r="D4" s="1799" t="s">
        <v>585</v>
      </c>
      <c r="E4" s="1512"/>
      <c r="F4" s="1512"/>
      <c r="G4" s="1638"/>
      <c r="H4" s="1553" t="s">
        <v>888</v>
      </c>
      <c r="I4" s="92"/>
      <c r="J4" s="92"/>
    </row>
    <row r="5" spans="1:13" s="156" customFormat="1" ht="20.100000000000001" customHeight="1">
      <c r="A5" s="164"/>
      <c r="B5" s="1637"/>
      <c r="C5" s="1637"/>
      <c r="D5" s="1799"/>
      <c r="E5" s="99" t="s">
        <v>274</v>
      </c>
      <c r="F5" s="99" t="s">
        <v>275</v>
      </c>
      <c r="G5" s="1419" t="s">
        <v>887</v>
      </c>
      <c r="H5" s="1528"/>
      <c r="I5" s="113" t="s">
        <v>227</v>
      </c>
      <c r="J5" s="165" t="s">
        <v>223</v>
      </c>
    </row>
    <row r="6" spans="1:13" s="78" customFormat="1" ht="20.100000000000001" customHeight="1">
      <c r="A6" s="77"/>
      <c r="B6" s="1687" t="s">
        <v>196</v>
      </c>
      <c r="C6" s="1751"/>
      <c r="D6" s="1375">
        <v>406</v>
      </c>
      <c r="E6" s="910">
        <v>96</v>
      </c>
      <c r="F6" s="910">
        <v>297</v>
      </c>
      <c r="G6" s="1064">
        <v>13</v>
      </c>
      <c r="H6" s="900">
        <v>62</v>
      </c>
      <c r="I6" s="1420">
        <v>54</v>
      </c>
      <c r="J6" s="1421">
        <v>8</v>
      </c>
    </row>
    <row r="7" spans="1:13" s="78" customFormat="1" ht="20.100000000000001" customHeight="1">
      <c r="A7" s="77"/>
      <c r="B7" s="1499" t="s">
        <v>369</v>
      </c>
      <c r="C7" s="1500"/>
      <c r="D7" s="740">
        <v>417</v>
      </c>
      <c r="E7" s="881">
        <v>90</v>
      </c>
      <c r="F7" s="881">
        <v>310</v>
      </c>
      <c r="G7" s="1065">
        <v>17</v>
      </c>
      <c r="H7" s="900">
        <v>71</v>
      </c>
      <c r="I7" s="1420">
        <v>61</v>
      </c>
      <c r="J7" s="1422">
        <v>10</v>
      </c>
    </row>
    <row r="8" spans="1:13" s="78" customFormat="1" ht="20.100000000000001" customHeight="1">
      <c r="A8" s="77"/>
      <c r="B8" s="1509" t="s">
        <v>209</v>
      </c>
      <c r="C8" s="1510"/>
      <c r="D8" s="743">
        <v>329</v>
      </c>
      <c r="E8" s="890">
        <v>58</v>
      </c>
      <c r="F8" s="890">
        <v>260</v>
      </c>
      <c r="G8" s="1066">
        <v>11</v>
      </c>
      <c r="H8" s="1423">
        <v>58</v>
      </c>
      <c r="I8" s="1424">
        <v>54</v>
      </c>
      <c r="J8" s="1425">
        <v>4</v>
      </c>
    </row>
    <row r="9" spans="1:13" s="78" customFormat="1" ht="15" customHeight="1">
      <c r="A9" s="77"/>
      <c r="B9" s="63" t="s">
        <v>1143</v>
      </c>
      <c r="C9" s="203"/>
      <c r="D9" s="203"/>
      <c r="E9" s="203"/>
      <c r="F9" s="203"/>
      <c r="G9" s="203"/>
    </row>
    <row r="10" spans="1:13" s="78" customFormat="1" ht="15" customHeight="1">
      <c r="A10" s="77"/>
      <c r="B10" s="63" t="s">
        <v>889</v>
      </c>
      <c r="C10" s="203"/>
      <c r="D10" s="203"/>
      <c r="E10" s="203"/>
      <c r="F10" s="203"/>
      <c r="G10" s="203"/>
    </row>
  </sheetData>
  <mergeCells count="7">
    <mergeCell ref="B8:C8"/>
    <mergeCell ref="B4:C5"/>
    <mergeCell ref="D4:D5"/>
    <mergeCell ref="E4:G4"/>
    <mergeCell ref="H4:H5"/>
    <mergeCell ref="B6:C6"/>
    <mergeCell ref="B7:C7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horizontalDpi="300" verticalDpi="300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C6BE"/>
    <pageSetUpPr fitToPage="1"/>
  </sheetPr>
  <dimension ref="A1:O17"/>
  <sheetViews>
    <sheetView showZeros="0" zoomScaleNormal="100" zoomScaleSheetLayoutView="100" workbookViewId="0">
      <selection activeCell="J24" sqref="J24"/>
    </sheetView>
  </sheetViews>
  <sheetFormatPr defaultColWidth="9" defaultRowHeight="13.5"/>
  <cols>
    <col min="1" max="1" width="1.25" style="149" customWidth="1"/>
    <col min="2" max="2" width="3.625" style="149" customWidth="1"/>
    <col min="3" max="4" width="12.625" style="149" customWidth="1"/>
    <col min="5" max="9" width="10.625" style="149" customWidth="1"/>
    <col min="10" max="10" width="12.625" style="149" customWidth="1"/>
    <col min="11" max="11" width="14.625" style="149" customWidth="1"/>
    <col min="12" max="12" width="12.625" style="149" customWidth="1"/>
    <col min="13" max="13" width="15.625" style="149" customWidth="1"/>
    <col min="14" max="14" width="14.625" style="149" customWidth="1"/>
    <col min="15" max="15" width="10.625" style="149" customWidth="1"/>
    <col min="16" max="16384" width="9" style="149"/>
  </cols>
  <sheetData>
    <row r="1" spans="1:15" ht="14.1" customHeight="1">
      <c r="A1" s="161"/>
      <c r="B1" s="1259" t="s">
        <v>0</v>
      </c>
      <c r="C1" s="1259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5" ht="20.100000000000001" customHeight="1">
      <c r="A2" s="161"/>
      <c r="B2" s="162" t="s">
        <v>876</v>
      </c>
      <c r="C2" s="162"/>
      <c r="D2" s="161"/>
      <c r="E2" s="161"/>
      <c r="F2" s="161"/>
      <c r="G2" s="161"/>
      <c r="H2" s="161"/>
      <c r="I2" s="161"/>
      <c r="O2" s="1270"/>
    </row>
    <row r="3" spans="1:15" s="78" customFormat="1" ht="20.100000000000001" customHeight="1">
      <c r="A3" s="77"/>
      <c r="B3" s="1426"/>
      <c r="C3" s="1426"/>
      <c r="D3" s="77"/>
      <c r="E3" s="77"/>
      <c r="F3" s="77"/>
      <c r="G3" s="1426"/>
      <c r="H3" s="77"/>
      <c r="O3" s="91" t="s">
        <v>1072</v>
      </c>
    </row>
    <row r="4" spans="1:15" s="78" customFormat="1" ht="20.100000000000001" customHeight="1">
      <c r="A4" s="77"/>
      <c r="B4" s="1574" t="s">
        <v>329</v>
      </c>
      <c r="C4" s="1574"/>
      <c r="D4" s="1523" t="s">
        <v>28</v>
      </c>
      <c r="E4" s="1528"/>
      <c r="F4" s="1528"/>
      <c r="G4" s="1528"/>
      <c r="H4" s="1528"/>
      <c r="I4" s="1528"/>
      <c r="J4" s="1528"/>
      <c r="K4" s="1528"/>
      <c r="L4" s="1528"/>
      <c r="M4" s="1528"/>
      <c r="N4" s="1528"/>
      <c r="O4" s="1528"/>
    </row>
    <row r="5" spans="1:15" s="156" customFormat="1" ht="30" customHeight="1">
      <c r="A5" s="164"/>
      <c r="B5" s="1637"/>
      <c r="C5" s="1637"/>
      <c r="D5" s="1525"/>
      <c r="E5" s="1427" t="s">
        <v>589</v>
      </c>
      <c r="F5" s="1257" t="s">
        <v>590</v>
      </c>
      <c r="G5" s="1257" t="s">
        <v>591</v>
      </c>
      <c r="H5" s="1257" t="s">
        <v>592</v>
      </c>
      <c r="I5" s="1257" t="s">
        <v>593</v>
      </c>
      <c r="J5" s="1257" t="s">
        <v>594</v>
      </c>
      <c r="K5" s="1257" t="s">
        <v>1133</v>
      </c>
      <c r="L5" s="1257" t="s">
        <v>595</v>
      </c>
      <c r="M5" s="1257" t="s">
        <v>1134</v>
      </c>
      <c r="N5" s="1257" t="s">
        <v>1027</v>
      </c>
      <c r="O5" s="1258" t="s">
        <v>26</v>
      </c>
    </row>
    <row r="6" spans="1:15" s="156" customFormat="1" ht="19.5" customHeight="1">
      <c r="A6" s="164"/>
      <c r="B6" s="1800" t="s">
        <v>196</v>
      </c>
      <c r="C6" s="1801"/>
      <c r="D6" s="915">
        <v>62</v>
      </c>
      <c r="E6" s="984" t="s">
        <v>931</v>
      </c>
      <c r="F6" s="881" t="s">
        <v>1129</v>
      </c>
      <c r="G6" s="984" t="s">
        <v>1111</v>
      </c>
      <c r="H6" s="881">
        <v>9</v>
      </c>
      <c r="I6" s="881" t="s">
        <v>1111</v>
      </c>
      <c r="J6" s="881">
        <v>36</v>
      </c>
      <c r="K6" s="881" t="s">
        <v>1130</v>
      </c>
      <c r="L6" s="984" t="s">
        <v>1111</v>
      </c>
      <c r="M6" s="881" t="s">
        <v>1132</v>
      </c>
      <c r="N6" s="881" t="s">
        <v>1114</v>
      </c>
      <c r="O6" s="882" t="s">
        <v>1111</v>
      </c>
    </row>
    <row r="7" spans="1:15" s="78" customFormat="1" ht="19.5" customHeight="1">
      <c r="A7" s="77"/>
      <c r="B7" s="177"/>
      <c r="C7" s="1238" t="s">
        <v>11</v>
      </c>
      <c r="D7" s="911">
        <v>54</v>
      </c>
      <c r="E7" s="675" t="s">
        <v>931</v>
      </c>
      <c r="F7" s="884" t="s">
        <v>1111</v>
      </c>
      <c r="G7" s="675" t="s">
        <v>1111</v>
      </c>
      <c r="H7" s="884">
        <v>9</v>
      </c>
      <c r="I7" s="884" t="s">
        <v>1114</v>
      </c>
      <c r="J7" s="884">
        <v>31</v>
      </c>
      <c r="K7" s="884" t="s">
        <v>1111</v>
      </c>
      <c r="L7" s="675" t="s">
        <v>1111</v>
      </c>
      <c r="M7" s="884" t="s">
        <v>1131</v>
      </c>
      <c r="N7" s="884" t="s">
        <v>1111</v>
      </c>
      <c r="O7" s="885" t="s">
        <v>1111</v>
      </c>
    </row>
    <row r="8" spans="1:15" s="78" customFormat="1" ht="19.5" customHeight="1">
      <c r="A8" s="77"/>
      <c r="B8" s="178"/>
      <c r="C8" s="179" t="s">
        <v>12</v>
      </c>
      <c r="D8" s="913">
        <v>8</v>
      </c>
      <c r="E8" s="679" t="s">
        <v>931</v>
      </c>
      <c r="F8" s="890" t="s">
        <v>931</v>
      </c>
      <c r="G8" s="679" t="s">
        <v>931</v>
      </c>
      <c r="H8" s="890" t="s">
        <v>931</v>
      </c>
      <c r="I8" s="890" t="s">
        <v>931</v>
      </c>
      <c r="J8" s="890">
        <v>5</v>
      </c>
      <c r="K8" s="890" t="s">
        <v>1111</v>
      </c>
      <c r="L8" s="679" t="s">
        <v>931</v>
      </c>
      <c r="M8" s="890" t="s">
        <v>1111</v>
      </c>
      <c r="N8" s="890" t="s">
        <v>1111</v>
      </c>
      <c r="O8" s="891" t="s">
        <v>931</v>
      </c>
    </row>
    <row r="9" spans="1:15" s="78" customFormat="1" ht="19.5" customHeight="1">
      <c r="A9" s="77"/>
      <c r="B9" s="1802" t="s">
        <v>324</v>
      </c>
      <c r="C9" s="1803"/>
      <c r="D9" s="915">
        <v>71</v>
      </c>
      <c r="E9" s="984" t="s">
        <v>931</v>
      </c>
      <c r="F9" s="881" t="s">
        <v>931</v>
      </c>
      <c r="G9" s="984">
        <v>5</v>
      </c>
      <c r="H9" s="881">
        <v>11</v>
      </c>
      <c r="I9" s="881">
        <v>7</v>
      </c>
      <c r="J9" s="881">
        <v>36</v>
      </c>
      <c r="K9" s="881" t="s">
        <v>1111</v>
      </c>
      <c r="L9" s="984" t="s">
        <v>1111</v>
      </c>
      <c r="M9" s="881" t="s">
        <v>1111</v>
      </c>
      <c r="N9" s="881" t="s">
        <v>1111</v>
      </c>
      <c r="O9" s="882" t="s">
        <v>1111</v>
      </c>
    </row>
    <row r="10" spans="1:15" s="78" customFormat="1" ht="19.5" customHeight="1">
      <c r="A10" s="77"/>
      <c r="B10" s="1249"/>
      <c r="C10" s="180" t="s">
        <v>11</v>
      </c>
      <c r="D10" s="911">
        <v>61</v>
      </c>
      <c r="E10" s="675" t="s">
        <v>931</v>
      </c>
      <c r="F10" s="884" t="s">
        <v>931</v>
      </c>
      <c r="G10" s="675">
        <v>5</v>
      </c>
      <c r="H10" s="884" t="s">
        <v>1111</v>
      </c>
      <c r="I10" s="884">
        <v>7</v>
      </c>
      <c r="J10" s="884">
        <v>31</v>
      </c>
      <c r="K10" s="884" t="s">
        <v>931</v>
      </c>
      <c r="L10" s="675" t="s">
        <v>1131</v>
      </c>
      <c r="M10" s="884" t="s">
        <v>1114</v>
      </c>
      <c r="N10" s="884" t="s">
        <v>1131</v>
      </c>
      <c r="O10" s="885" t="s">
        <v>1114</v>
      </c>
    </row>
    <row r="11" spans="1:15" s="78" customFormat="1" ht="19.5" customHeight="1">
      <c r="A11" s="77"/>
      <c r="B11" s="181"/>
      <c r="C11" s="179" t="s">
        <v>12</v>
      </c>
      <c r="D11" s="913">
        <v>10</v>
      </c>
      <c r="E11" s="679" t="s">
        <v>931</v>
      </c>
      <c r="F11" s="890" t="s">
        <v>931</v>
      </c>
      <c r="G11" s="679" t="s">
        <v>931</v>
      </c>
      <c r="H11" s="890" t="s">
        <v>1112</v>
      </c>
      <c r="I11" s="890" t="s">
        <v>931</v>
      </c>
      <c r="J11" s="890">
        <v>5</v>
      </c>
      <c r="K11" s="890" t="s">
        <v>1111</v>
      </c>
      <c r="L11" s="679" t="s">
        <v>1111</v>
      </c>
      <c r="M11" s="890" t="s">
        <v>931</v>
      </c>
      <c r="N11" s="890" t="s">
        <v>931</v>
      </c>
      <c r="O11" s="891" t="s">
        <v>931</v>
      </c>
    </row>
    <row r="12" spans="1:15" s="78" customFormat="1" ht="19.5" customHeight="1">
      <c r="A12" s="77"/>
      <c r="B12" s="1800" t="s">
        <v>376</v>
      </c>
      <c r="C12" s="1801"/>
      <c r="D12" s="915">
        <v>58</v>
      </c>
      <c r="E12" s="984" t="s">
        <v>931</v>
      </c>
      <c r="F12" s="881" t="s">
        <v>931</v>
      </c>
      <c r="G12" s="984" t="s">
        <v>1112</v>
      </c>
      <c r="H12" s="881" t="s">
        <v>1111</v>
      </c>
      <c r="I12" s="881" t="s">
        <v>1111</v>
      </c>
      <c r="J12" s="881">
        <v>33</v>
      </c>
      <c r="K12" s="881" t="s">
        <v>1111</v>
      </c>
      <c r="L12" s="984" t="s">
        <v>1111</v>
      </c>
      <c r="M12" s="881" t="s">
        <v>1111</v>
      </c>
      <c r="N12" s="881" t="s">
        <v>1116</v>
      </c>
      <c r="O12" s="882">
        <v>6</v>
      </c>
    </row>
    <row r="13" spans="1:15" s="78" customFormat="1" ht="19.5" customHeight="1">
      <c r="A13" s="77"/>
      <c r="B13" s="177"/>
      <c r="C13" s="1238" t="s">
        <v>11</v>
      </c>
      <c r="D13" s="911">
        <v>54</v>
      </c>
      <c r="E13" s="675" t="s">
        <v>931</v>
      </c>
      <c r="F13" s="884" t="s">
        <v>931</v>
      </c>
      <c r="G13" s="675" t="s">
        <v>1111</v>
      </c>
      <c r="H13" s="884" t="s">
        <v>1111</v>
      </c>
      <c r="I13" s="884" t="s">
        <v>1111</v>
      </c>
      <c r="J13" s="884" t="s">
        <v>1111</v>
      </c>
      <c r="K13" s="884" t="s">
        <v>1114</v>
      </c>
      <c r="L13" s="675" t="s">
        <v>1111</v>
      </c>
      <c r="M13" s="884" t="s">
        <v>1111</v>
      </c>
      <c r="N13" s="884" t="s">
        <v>1111</v>
      </c>
      <c r="O13" s="885">
        <v>6</v>
      </c>
    </row>
    <row r="14" spans="1:15" s="78" customFormat="1" ht="19.5" customHeight="1">
      <c r="A14" s="77"/>
      <c r="B14" s="178"/>
      <c r="C14" s="179" t="s">
        <v>12</v>
      </c>
      <c r="D14" s="913">
        <v>4</v>
      </c>
      <c r="E14" s="679" t="s">
        <v>931</v>
      </c>
      <c r="F14" s="890" t="s">
        <v>931</v>
      </c>
      <c r="G14" s="679" t="s">
        <v>1111</v>
      </c>
      <c r="H14" s="890" t="s">
        <v>931</v>
      </c>
      <c r="I14" s="890" t="s">
        <v>931</v>
      </c>
      <c r="J14" s="890" t="s">
        <v>1120</v>
      </c>
      <c r="K14" s="890" t="s">
        <v>1111</v>
      </c>
      <c r="L14" s="679" t="s">
        <v>931</v>
      </c>
      <c r="M14" s="890" t="s">
        <v>931</v>
      </c>
      <c r="N14" s="890" t="s">
        <v>931</v>
      </c>
      <c r="O14" s="891" t="s">
        <v>931</v>
      </c>
    </row>
    <row r="15" spans="1:15" s="78" customFormat="1" ht="15" customHeight="1">
      <c r="A15" s="77"/>
      <c r="B15" s="63" t="s">
        <v>587</v>
      </c>
      <c r="C15" s="63"/>
      <c r="D15" s="203"/>
      <c r="E15" s="203"/>
      <c r="F15" s="203"/>
      <c r="G15" s="203"/>
      <c r="H15" s="203"/>
      <c r="I15" s="203"/>
    </row>
    <row r="16" spans="1:15" s="78" customFormat="1" ht="15" customHeight="1">
      <c r="A16" s="77"/>
      <c r="B16" s="63" t="s">
        <v>1074</v>
      </c>
      <c r="C16" s="63"/>
      <c r="D16" s="203"/>
      <c r="E16" s="203"/>
      <c r="F16" s="203"/>
      <c r="G16" s="203"/>
      <c r="H16" s="203"/>
    </row>
    <row r="17" spans="1:8" s="78" customFormat="1" ht="15" customHeight="1">
      <c r="A17" s="77"/>
      <c r="B17" s="63" t="s">
        <v>1073</v>
      </c>
      <c r="C17" s="63"/>
      <c r="D17" s="203"/>
      <c r="E17" s="203"/>
      <c r="F17" s="203"/>
      <c r="G17" s="203"/>
      <c r="H17" s="203"/>
    </row>
  </sheetData>
  <mergeCells count="6">
    <mergeCell ref="B12:C12"/>
    <mergeCell ref="B4:C5"/>
    <mergeCell ref="D4:D5"/>
    <mergeCell ref="E4:O4"/>
    <mergeCell ref="B6:C6"/>
    <mergeCell ref="B9:C9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81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A17"/>
  <sheetViews>
    <sheetView showZeros="0" zoomScaleNormal="100" zoomScaleSheetLayoutView="80" workbookViewId="0">
      <selection sqref="A1:XFD1048576"/>
    </sheetView>
  </sheetViews>
  <sheetFormatPr defaultColWidth="8.75" defaultRowHeight="16.5"/>
  <cols>
    <col min="1" max="1" width="1.25" style="78" customWidth="1"/>
    <col min="2" max="2" width="3.625" style="78" customWidth="1"/>
    <col min="3" max="3" width="4.625" style="78" customWidth="1"/>
    <col min="4" max="4" width="8.625" style="78" customWidth="1"/>
    <col min="5" max="5" width="10.625" style="78" customWidth="1"/>
    <col min="6" max="16" width="8.875" style="78" customWidth="1"/>
    <col min="17" max="17" width="10" style="78" customWidth="1"/>
    <col min="18" max="27" width="8.875" style="78" customWidth="1"/>
    <col min="28" max="16384" width="8.75" style="78"/>
  </cols>
  <sheetData>
    <row r="1" spans="1:27" s="108" customFormat="1" ht="14.1" customHeight="1">
      <c r="A1" s="107"/>
      <c r="B1" s="1259" t="s">
        <v>0</v>
      </c>
      <c r="C1" s="1260"/>
    </row>
    <row r="2" spans="1:27" s="108" customFormat="1" ht="20.100000000000001" customHeight="1">
      <c r="A2" s="107"/>
      <c r="B2" s="89" t="s">
        <v>659</v>
      </c>
      <c r="C2" s="1260"/>
    </row>
    <row r="3" spans="1:27" ht="20.100000000000001" customHeight="1">
      <c r="A3" s="77"/>
      <c r="B3" s="77"/>
      <c r="C3" s="1516"/>
      <c r="D3" s="1516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91" t="s">
        <v>1105</v>
      </c>
    </row>
    <row r="4" spans="1:27" ht="9.9499999999999993" customHeight="1">
      <c r="A4" s="77"/>
      <c r="B4" s="1517"/>
      <c r="C4" s="1517"/>
      <c r="D4" s="1518"/>
      <c r="E4" s="1523" t="s">
        <v>120</v>
      </c>
      <c r="F4" s="1528"/>
      <c r="G4" s="1528"/>
      <c r="H4" s="1528"/>
      <c r="I4" s="1528"/>
      <c r="J4" s="1528"/>
      <c r="K4" s="1528"/>
      <c r="L4" s="1528"/>
      <c r="M4" s="1528"/>
      <c r="N4" s="1528"/>
      <c r="O4" s="1528"/>
      <c r="P4" s="1528"/>
      <c r="Q4" s="1528"/>
      <c r="R4" s="1528"/>
      <c r="S4" s="1528"/>
      <c r="T4" s="1528"/>
      <c r="U4" s="1528"/>
      <c r="V4" s="1528"/>
      <c r="W4" s="1528"/>
      <c r="X4" s="1528"/>
      <c r="Y4" s="1528"/>
      <c r="Z4" s="1528"/>
      <c r="AA4" s="1528"/>
    </row>
    <row r="5" spans="1:27" ht="30" customHeight="1">
      <c r="A5" s="77"/>
      <c r="B5" s="1519"/>
      <c r="C5" s="1519"/>
      <c r="D5" s="1520"/>
      <c r="E5" s="1524"/>
      <c r="F5" s="1526" t="s">
        <v>121</v>
      </c>
      <c r="G5" s="1527"/>
      <c r="H5" s="1511" t="s">
        <v>122</v>
      </c>
      <c r="I5" s="1512"/>
      <c r="J5" s="1512"/>
      <c r="K5" s="1513"/>
      <c r="L5" s="1511" t="s">
        <v>123</v>
      </c>
      <c r="M5" s="1513"/>
      <c r="N5" s="1511" t="s">
        <v>124</v>
      </c>
      <c r="O5" s="1513"/>
      <c r="P5" s="1511" t="s">
        <v>125</v>
      </c>
      <c r="Q5" s="1512"/>
      <c r="R5" s="1512"/>
      <c r="S5" s="1512"/>
      <c r="T5" s="1511" t="s">
        <v>126</v>
      </c>
      <c r="U5" s="1512"/>
      <c r="V5" s="1513"/>
      <c r="W5" s="1511" t="s">
        <v>127</v>
      </c>
      <c r="X5" s="1513"/>
      <c r="Y5" s="1511" t="s">
        <v>128</v>
      </c>
      <c r="Z5" s="1512"/>
      <c r="AA5" s="1512"/>
    </row>
    <row r="6" spans="1:27" ht="34.9" customHeight="1">
      <c r="A6" s="77"/>
      <c r="B6" s="1521"/>
      <c r="C6" s="1521"/>
      <c r="D6" s="1522"/>
      <c r="E6" s="1525"/>
      <c r="F6" s="98"/>
      <c r="G6" s="1261" t="s">
        <v>80</v>
      </c>
      <c r="H6" s="1234"/>
      <c r="I6" s="1262" t="s">
        <v>129</v>
      </c>
      <c r="J6" s="1262" t="s">
        <v>130</v>
      </c>
      <c r="K6" s="1262" t="s">
        <v>131</v>
      </c>
      <c r="L6" s="1234"/>
      <c r="M6" s="1262" t="s">
        <v>132</v>
      </c>
      <c r="N6" s="1234"/>
      <c r="O6" s="1262" t="s">
        <v>599</v>
      </c>
      <c r="P6" s="1234"/>
      <c r="Q6" s="1262" t="s">
        <v>600</v>
      </c>
      <c r="R6" s="1262" t="s">
        <v>601</v>
      </c>
      <c r="S6" s="1262" t="s">
        <v>602</v>
      </c>
      <c r="T6" s="1234"/>
      <c r="U6" s="1262" t="s">
        <v>133</v>
      </c>
      <c r="V6" s="1262" t="s">
        <v>134</v>
      </c>
      <c r="W6" s="1234"/>
      <c r="X6" s="1262" t="s">
        <v>135</v>
      </c>
      <c r="Y6" s="1234"/>
      <c r="Z6" s="1262" t="s">
        <v>136</v>
      </c>
      <c r="AA6" s="1261" t="s">
        <v>137</v>
      </c>
    </row>
    <row r="7" spans="1:27" ht="20.100000000000001" customHeight="1">
      <c r="A7" s="77"/>
      <c r="B7" s="1514" t="s">
        <v>330</v>
      </c>
      <c r="C7" s="1514"/>
      <c r="D7" s="1515"/>
      <c r="E7" s="1263">
        <v>847.87410419670687</v>
      </c>
      <c r="F7" s="1263">
        <v>36.723209608519788</v>
      </c>
      <c r="G7" s="1264">
        <v>3.2402832007517461</v>
      </c>
      <c r="H7" s="1265">
        <v>196.57718084560588</v>
      </c>
      <c r="I7" s="1265">
        <v>12.961132803006985</v>
      </c>
      <c r="J7" s="1265">
        <v>25.922265606013969</v>
      </c>
      <c r="K7" s="1265">
        <v>48.604248011276184</v>
      </c>
      <c r="L7" s="1265">
        <v>48.604248011276184</v>
      </c>
      <c r="M7" s="1265">
        <v>46.444059210775016</v>
      </c>
      <c r="N7" s="1265">
        <v>42.123681609772696</v>
      </c>
      <c r="O7" s="1265">
        <v>23.762076805512802</v>
      </c>
      <c r="P7" s="1265">
        <v>191.17670884435302</v>
      </c>
      <c r="Q7" s="1265">
        <v>14.041227203257563</v>
      </c>
      <c r="R7" s="1265">
        <v>92.888118421550033</v>
      </c>
      <c r="S7" s="1265">
        <v>76.686702417791309</v>
      </c>
      <c r="T7" s="1265">
        <v>92.888118421550033</v>
      </c>
      <c r="U7" s="1265">
        <v>62.645475214533747</v>
      </c>
      <c r="V7" s="1265">
        <v>14.041227203257563</v>
      </c>
      <c r="W7" s="1265">
        <v>43.203776010023276</v>
      </c>
      <c r="X7" s="1265">
        <v>22.681982405262222</v>
      </c>
      <c r="Y7" s="1265">
        <v>68.045947215786668</v>
      </c>
      <c r="Z7" s="1265">
        <v>5.4004720012529095</v>
      </c>
      <c r="AA7" s="1264">
        <v>44.283870410273863</v>
      </c>
    </row>
    <row r="8" spans="1:27" ht="20.100000000000001" customHeight="1">
      <c r="A8" s="77"/>
      <c r="B8" s="1499" t="s">
        <v>138</v>
      </c>
      <c r="C8" s="1499"/>
      <c r="D8" s="1500"/>
      <c r="E8" s="1266">
        <v>3404.8367263287332</v>
      </c>
      <c r="F8" s="1266">
        <v>174.8872796830168</v>
      </c>
      <c r="G8" s="994">
        <v>16.395682470282825</v>
      </c>
      <c r="H8" s="994">
        <v>743.27093865282143</v>
      </c>
      <c r="I8" s="994">
        <v>38.256592430659929</v>
      </c>
      <c r="J8" s="994">
        <v>125.70023227216832</v>
      </c>
      <c r="K8" s="994">
        <v>191.28296215329962</v>
      </c>
      <c r="L8" s="994">
        <v>207.67864462358244</v>
      </c>
      <c r="M8" s="994">
        <v>196.74818964339389</v>
      </c>
      <c r="N8" s="994">
        <v>185.81773466320536</v>
      </c>
      <c r="O8" s="994">
        <v>103.83932231179122</v>
      </c>
      <c r="P8" s="994">
        <v>852.57548845470694</v>
      </c>
      <c r="Q8" s="994">
        <v>71.047957371225579</v>
      </c>
      <c r="R8" s="994">
        <v>409.89206175707062</v>
      </c>
      <c r="S8" s="994">
        <v>338.84410438584507</v>
      </c>
      <c r="T8" s="994">
        <v>442.68342669763632</v>
      </c>
      <c r="U8" s="994">
        <v>300.58751195518516</v>
      </c>
      <c r="V8" s="994">
        <v>71.047957371225579</v>
      </c>
      <c r="W8" s="994">
        <v>125.70023227216832</v>
      </c>
      <c r="X8" s="994">
        <v>32.79136494056565</v>
      </c>
      <c r="Y8" s="994">
        <v>153.02636972263971</v>
      </c>
      <c r="Z8" s="994">
        <v>10.93045498018855</v>
      </c>
      <c r="AA8" s="1119">
        <v>81.978412351414121</v>
      </c>
    </row>
    <row r="9" spans="1:27" ht="20.100000000000001" customHeight="1">
      <c r="A9" s="77"/>
      <c r="B9" s="1501" t="s">
        <v>139</v>
      </c>
      <c r="C9" s="1503" t="s">
        <v>140</v>
      </c>
      <c r="D9" s="1504"/>
      <c r="E9" s="1267">
        <v>4360.6364172068352</v>
      </c>
      <c r="F9" s="1267">
        <v>170.23505532639297</v>
      </c>
      <c r="G9" s="924">
        <v>13.095004255876384</v>
      </c>
      <c r="H9" s="924">
        <v>1217.8353957965037</v>
      </c>
      <c r="I9" s="924">
        <v>65.47502127938192</v>
      </c>
      <c r="J9" s="924">
        <v>235.7100766057749</v>
      </c>
      <c r="K9" s="924">
        <v>379.75512342041509</v>
      </c>
      <c r="L9" s="924">
        <v>157.14005107051659</v>
      </c>
      <c r="M9" s="924">
        <v>130.95004255876384</v>
      </c>
      <c r="N9" s="924">
        <v>183.33005958226937</v>
      </c>
      <c r="O9" s="924">
        <v>104.76003404701108</v>
      </c>
      <c r="P9" s="924">
        <v>1021.4103319583579</v>
      </c>
      <c r="Q9" s="924">
        <v>39.285012767629148</v>
      </c>
      <c r="R9" s="924">
        <v>536.89517449093171</v>
      </c>
      <c r="S9" s="924">
        <v>432.13514044392065</v>
      </c>
      <c r="T9" s="924">
        <v>667.84521704969552</v>
      </c>
      <c r="U9" s="924">
        <v>458.32514895567334</v>
      </c>
      <c r="V9" s="924">
        <v>104.76003404701108</v>
      </c>
      <c r="W9" s="924">
        <v>117.85503830288745</v>
      </c>
      <c r="X9" s="924">
        <v>39.285012767629148</v>
      </c>
      <c r="Y9" s="924">
        <v>235.7100766057749</v>
      </c>
      <c r="Z9" s="924">
        <v>13.095004255876384</v>
      </c>
      <c r="AA9" s="918">
        <v>157.14005107051659</v>
      </c>
    </row>
    <row r="10" spans="1:27" ht="20.100000000000001" customHeight="1">
      <c r="A10" s="77"/>
      <c r="B10" s="1502"/>
      <c r="C10" s="1505" t="s">
        <v>141</v>
      </c>
      <c r="D10" s="1506"/>
      <c r="E10" s="1268">
        <v>2720.1951036488135</v>
      </c>
      <c r="F10" s="1268">
        <v>178.21967920457743</v>
      </c>
      <c r="G10" s="995">
        <v>18.759966232060783</v>
      </c>
      <c r="H10" s="995">
        <v>403.33927398930683</v>
      </c>
      <c r="I10" s="995">
        <v>18.759966232060783</v>
      </c>
      <c r="J10" s="995">
        <v>46.899915580151955</v>
      </c>
      <c r="K10" s="995">
        <v>56.279898696182343</v>
      </c>
      <c r="L10" s="995">
        <v>243.87956101679015</v>
      </c>
      <c r="M10" s="995">
        <v>243.87956101679015</v>
      </c>
      <c r="N10" s="995">
        <v>187.59966232060782</v>
      </c>
      <c r="O10" s="995">
        <v>103.1798142763343</v>
      </c>
      <c r="P10" s="995">
        <v>731.63868305037056</v>
      </c>
      <c r="Q10" s="995">
        <v>93.79983116030391</v>
      </c>
      <c r="R10" s="995">
        <v>318.91942594503331</v>
      </c>
      <c r="S10" s="995">
        <v>272.01951036488134</v>
      </c>
      <c r="T10" s="995">
        <v>281.39949348091176</v>
      </c>
      <c r="U10" s="995">
        <v>187.59966232060782</v>
      </c>
      <c r="V10" s="995">
        <v>46.899915580151955</v>
      </c>
      <c r="W10" s="995">
        <v>131.31976362442546</v>
      </c>
      <c r="X10" s="995">
        <v>28.139949348091172</v>
      </c>
      <c r="Y10" s="995">
        <v>93.79983116030391</v>
      </c>
      <c r="Z10" s="995">
        <v>9.3799831160303917</v>
      </c>
      <c r="AA10" s="1118">
        <v>28.139949348091172</v>
      </c>
    </row>
    <row r="11" spans="1:27" ht="20.100000000000001" customHeight="1">
      <c r="A11" s="77"/>
      <c r="B11" s="1501" t="s">
        <v>226</v>
      </c>
      <c r="C11" s="1503" t="s">
        <v>142</v>
      </c>
      <c r="D11" s="1504"/>
      <c r="E11" s="1267">
        <v>1023.6220472440945</v>
      </c>
      <c r="F11" s="1267">
        <v>19.685039370078741</v>
      </c>
      <c r="G11" s="924" t="s">
        <v>931</v>
      </c>
      <c r="H11" s="924">
        <v>452.75590551181102</v>
      </c>
      <c r="I11" s="924" t="s">
        <v>931</v>
      </c>
      <c r="J11" s="924">
        <v>196.85039370078741</v>
      </c>
      <c r="K11" s="924">
        <v>59.055118110236222</v>
      </c>
      <c r="L11" s="924">
        <v>39.370078740157481</v>
      </c>
      <c r="M11" s="924">
        <v>19.685039370078741</v>
      </c>
      <c r="N11" s="924">
        <v>39.370078740157481</v>
      </c>
      <c r="O11" s="924" t="s">
        <v>931</v>
      </c>
      <c r="P11" s="924">
        <v>157.48031496062993</v>
      </c>
      <c r="Q11" s="924" t="s">
        <v>931</v>
      </c>
      <c r="R11" s="924">
        <v>78.740157480314963</v>
      </c>
      <c r="S11" s="924">
        <v>78.740157480314963</v>
      </c>
      <c r="T11" s="924">
        <v>59.055118110236222</v>
      </c>
      <c r="U11" s="924">
        <v>39.370078740157481</v>
      </c>
      <c r="V11" s="924">
        <v>19.685039370078741</v>
      </c>
      <c r="W11" s="924">
        <v>59.055118110236222</v>
      </c>
      <c r="X11" s="924">
        <v>59.055118110236222</v>
      </c>
      <c r="Y11" s="924">
        <v>78.740157480314963</v>
      </c>
      <c r="Z11" s="924" t="s">
        <v>931</v>
      </c>
      <c r="AA11" s="918">
        <v>78.740157480314963</v>
      </c>
    </row>
    <row r="12" spans="1:27" ht="20.100000000000001" customHeight="1">
      <c r="A12" s="77"/>
      <c r="B12" s="1507"/>
      <c r="C12" s="1499" t="s">
        <v>8</v>
      </c>
      <c r="D12" s="1500"/>
      <c r="E12" s="1266">
        <v>1940.8812046848855</v>
      </c>
      <c r="F12" s="1266">
        <v>111.54489682097045</v>
      </c>
      <c r="G12" s="994">
        <v>22.308979364194091</v>
      </c>
      <c r="H12" s="994">
        <v>691.57836029001669</v>
      </c>
      <c r="I12" s="994">
        <v>66.926938092582262</v>
      </c>
      <c r="J12" s="994">
        <v>66.926938092582262</v>
      </c>
      <c r="K12" s="994">
        <v>223.0897936419409</v>
      </c>
      <c r="L12" s="994">
        <v>66.926938092582262</v>
      </c>
      <c r="M12" s="994">
        <v>66.926938092582262</v>
      </c>
      <c r="N12" s="994">
        <v>44.617958728388182</v>
      </c>
      <c r="O12" s="994">
        <v>22.308979364194091</v>
      </c>
      <c r="P12" s="994">
        <v>513.10652537646399</v>
      </c>
      <c r="Q12" s="994">
        <v>22.308979364194091</v>
      </c>
      <c r="R12" s="994">
        <v>245.39877300613497</v>
      </c>
      <c r="S12" s="994">
        <v>200.7808142777468</v>
      </c>
      <c r="T12" s="994">
        <v>66.926938092582262</v>
      </c>
      <c r="U12" s="994">
        <v>66.926938092582262</v>
      </c>
      <c r="V12" s="994" t="s">
        <v>931</v>
      </c>
      <c r="W12" s="994">
        <v>66.926938092582262</v>
      </c>
      <c r="X12" s="994">
        <v>22.308979364194091</v>
      </c>
      <c r="Y12" s="994">
        <v>66.926938092582262</v>
      </c>
      <c r="Z12" s="994" t="s">
        <v>931</v>
      </c>
      <c r="AA12" s="1119">
        <v>22.308979364194091</v>
      </c>
    </row>
    <row r="13" spans="1:27" ht="20.100000000000001" customHeight="1">
      <c r="A13" s="77"/>
      <c r="B13" s="1507"/>
      <c r="C13" s="1499" t="s">
        <v>143</v>
      </c>
      <c r="D13" s="1500"/>
      <c r="E13" s="1266">
        <v>2871.8703976435936</v>
      </c>
      <c r="F13" s="1266">
        <v>220.91310751104564</v>
      </c>
      <c r="G13" s="994">
        <v>24.545900834560626</v>
      </c>
      <c r="H13" s="994">
        <v>613.64752086401575</v>
      </c>
      <c r="I13" s="994">
        <v>73.637702503681879</v>
      </c>
      <c r="J13" s="994">
        <v>73.637702503681879</v>
      </c>
      <c r="K13" s="994">
        <v>147.27540500736376</v>
      </c>
      <c r="L13" s="994">
        <v>220.91310751104564</v>
      </c>
      <c r="M13" s="994">
        <v>220.91310751104564</v>
      </c>
      <c r="N13" s="994">
        <v>98.183603338242506</v>
      </c>
      <c r="O13" s="994">
        <v>73.637702503681879</v>
      </c>
      <c r="P13" s="994">
        <v>736.37702503681885</v>
      </c>
      <c r="Q13" s="994">
        <v>24.545900834560626</v>
      </c>
      <c r="R13" s="994">
        <v>319.09671084928817</v>
      </c>
      <c r="S13" s="994">
        <v>368.18851251840942</v>
      </c>
      <c r="T13" s="994">
        <v>368.18851251840942</v>
      </c>
      <c r="U13" s="994">
        <v>294.55081001472752</v>
      </c>
      <c r="V13" s="994">
        <v>73.637702503681879</v>
      </c>
      <c r="W13" s="994">
        <v>73.637702503681879</v>
      </c>
      <c r="X13" s="994" t="s">
        <v>931</v>
      </c>
      <c r="Y13" s="994">
        <v>171.82130584192439</v>
      </c>
      <c r="Z13" s="994" t="s">
        <v>931</v>
      </c>
      <c r="AA13" s="1119">
        <v>147.27540500736376</v>
      </c>
    </row>
    <row r="14" spans="1:27" ht="20.100000000000001" customHeight="1">
      <c r="A14" s="77"/>
      <c r="B14" s="1508"/>
      <c r="C14" s="1509" t="s">
        <v>144</v>
      </c>
      <c r="D14" s="1510"/>
      <c r="E14" s="1269">
        <v>7873.8468139884153</v>
      </c>
      <c r="F14" s="1269">
        <v>364.72859901308732</v>
      </c>
      <c r="G14" s="925">
        <v>21.454623471358076</v>
      </c>
      <c r="H14" s="925">
        <v>1222.9135378674105</v>
      </c>
      <c r="I14" s="925">
        <v>21.454623471358076</v>
      </c>
      <c r="J14" s="925">
        <v>150.18236429950653</v>
      </c>
      <c r="K14" s="925">
        <v>343.27397554172921</v>
      </c>
      <c r="L14" s="925">
        <v>514.91096331259382</v>
      </c>
      <c r="M14" s="925">
        <v>493.45633984123583</v>
      </c>
      <c r="N14" s="925">
        <v>557.82021025531003</v>
      </c>
      <c r="O14" s="925">
        <v>321.81935207037117</v>
      </c>
      <c r="P14" s="925">
        <v>2038.1892297790173</v>
      </c>
      <c r="Q14" s="925">
        <v>236.00085818493883</v>
      </c>
      <c r="R14" s="925">
        <v>1008.3673031538295</v>
      </c>
      <c r="S14" s="925">
        <v>729.45719802617464</v>
      </c>
      <c r="T14" s="925">
        <v>1287.2774082814847</v>
      </c>
      <c r="U14" s="925">
        <v>815.27569191160705</v>
      </c>
      <c r="V14" s="925">
        <v>193.09161124222271</v>
      </c>
      <c r="W14" s="925">
        <v>300.36472859901306</v>
      </c>
      <c r="X14" s="925">
        <v>42.909246942716152</v>
      </c>
      <c r="Y14" s="925">
        <v>300.36472859901306</v>
      </c>
      <c r="Z14" s="925">
        <v>42.909246942716152</v>
      </c>
      <c r="AA14" s="919">
        <v>85.818493885432304</v>
      </c>
    </row>
    <row r="15" spans="1:27" ht="15" customHeight="1">
      <c r="A15" s="77"/>
      <c r="B15" s="63" t="s">
        <v>374</v>
      </c>
      <c r="D15" s="63"/>
      <c r="E15" s="203"/>
      <c r="F15" s="203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W15" s="203"/>
      <c r="X15" s="203"/>
      <c r="Y15" s="203"/>
      <c r="Z15" s="203"/>
      <c r="AA15" s="203"/>
    </row>
    <row r="16" spans="1:27" s="108" customFormat="1">
      <c r="B16" s="63" t="s">
        <v>1104</v>
      </c>
      <c r="C16" s="78"/>
      <c r="D16" s="78"/>
      <c r="E16" s="258"/>
      <c r="F16" s="78"/>
      <c r="G16" s="78"/>
    </row>
    <row r="17" spans="2:24" ht="30.75" customHeight="1">
      <c r="B17" s="1498" t="s">
        <v>757</v>
      </c>
      <c r="C17" s="1498"/>
      <c r="D17" s="1498"/>
      <c r="E17" s="1498"/>
      <c r="F17" s="1498"/>
      <c r="G17" s="1498"/>
      <c r="H17" s="1498"/>
      <c r="I17" s="1498"/>
      <c r="J17" s="1498"/>
      <c r="K17" s="1498"/>
      <c r="L17" s="1498"/>
      <c r="M17" s="1498"/>
      <c r="N17" s="1498"/>
      <c r="O17" s="1498"/>
      <c r="P17" s="1498"/>
      <c r="Q17" s="1498"/>
      <c r="R17" s="1498"/>
      <c r="S17" s="1498"/>
      <c r="T17" s="1498"/>
      <c r="U17" s="1498"/>
      <c r="V17" s="1498"/>
      <c r="W17" s="1498"/>
      <c r="X17" s="1498"/>
    </row>
  </sheetData>
  <mergeCells count="23">
    <mergeCell ref="H5:K5"/>
    <mergeCell ref="L5:M5"/>
    <mergeCell ref="B7:D7"/>
    <mergeCell ref="C3:D3"/>
    <mergeCell ref="B4:D6"/>
    <mergeCell ref="E4:E6"/>
    <mergeCell ref="F5:G5"/>
    <mergeCell ref="F4:AA4"/>
    <mergeCell ref="N5:O5"/>
    <mergeCell ref="P5:S5"/>
    <mergeCell ref="T5:V5"/>
    <mergeCell ref="W5:X5"/>
    <mergeCell ref="Y5:AA5"/>
    <mergeCell ref="B17:X17"/>
    <mergeCell ref="B8:D8"/>
    <mergeCell ref="B9:B10"/>
    <mergeCell ref="C9:D9"/>
    <mergeCell ref="C10:D10"/>
    <mergeCell ref="B11:B14"/>
    <mergeCell ref="C11:D11"/>
    <mergeCell ref="C12:D12"/>
    <mergeCell ref="C13:D13"/>
    <mergeCell ref="C14:D14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59" orientation="landscape" horizontalDpi="300" verticalDpi="300" r:id="rId1"/>
  <colBreaks count="1" manualBreakCount="1">
    <brk id="15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81</vt:i4>
      </vt:variant>
      <vt:variant>
        <vt:lpstr>이름이 지정된 범위</vt:lpstr>
      </vt:variant>
      <vt:variant>
        <vt:i4>81</vt:i4>
      </vt:variant>
    </vt:vector>
  </HeadingPairs>
  <TitlesOfParts>
    <vt:vector size="162" baseType="lpstr">
      <vt:lpstr>#목차</vt:lpstr>
      <vt:lpstr>1_1</vt:lpstr>
      <vt:lpstr>1_2</vt:lpstr>
      <vt:lpstr>1_3</vt:lpstr>
      <vt:lpstr>1_4</vt:lpstr>
      <vt:lpstr>1_5</vt:lpstr>
      <vt:lpstr>1_6</vt:lpstr>
      <vt:lpstr>1_7</vt:lpstr>
      <vt:lpstr>1_8</vt:lpstr>
      <vt:lpstr>2_1</vt:lpstr>
      <vt:lpstr>2_2</vt:lpstr>
      <vt:lpstr>2_3_1</vt:lpstr>
      <vt:lpstr>2_3_2</vt:lpstr>
      <vt:lpstr>2_4</vt:lpstr>
      <vt:lpstr>2_5</vt:lpstr>
      <vt:lpstr>2_6</vt:lpstr>
      <vt:lpstr>2_7</vt:lpstr>
      <vt:lpstr>2_8</vt:lpstr>
      <vt:lpstr>3_1</vt:lpstr>
      <vt:lpstr>3_2</vt:lpstr>
      <vt:lpstr>3_3</vt:lpstr>
      <vt:lpstr>3_4</vt:lpstr>
      <vt:lpstr>3_5</vt:lpstr>
      <vt:lpstr>3_6</vt:lpstr>
      <vt:lpstr>3_7</vt:lpstr>
      <vt:lpstr>3_8</vt:lpstr>
      <vt:lpstr>3-9</vt:lpstr>
      <vt:lpstr>3_10</vt:lpstr>
      <vt:lpstr>4_1</vt:lpstr>
      <vt:lpstr>4_2</vt:lpstr>
      <vt:lpstr>4_3</vt:lpstr>
      <vt:lpstr>4_4</vt:lpstr>
      <vt:lpstr>5_1</vt:lpstr>
      <vt:lpstr>5_2</vt:lpstr>
      <vt:lpstr>5_3</vt:lpstr>
      <vt:lpstr>5_4 </vt:lpstr>
      <vt:lpstr>5_5</vt:lpstr>
      <vt:lpstr>5_6</vt:lpstr>
      <vt:lpstr>5_7</vt:lpstr>
      <vt:lpstr>5_8</vt:lpstr>
      <vt:lpstr>5_9</vt:lpstr>
      <vt:lpstr>5_10</vt:lpstr>
      <vt:lpstr>6_1</vt:lpstr>
      <vt:lpstr>6_2</vt:lpstr>
      <vt:lpstr>6_3</vt:lpstr>
      <vt:lpstr>6_4</vt:lpstr>
      <vt:lpstr>6_5</vt:lpstr>
      <vt:lpstr>6_6</vt:lpstr>
      <vt:lpstr>6_7</vt:lpstr>
      <vt:lpstr>6_8</vt:lpstr>
      <vt:lpstr>6_9</vt:lpstr>
      <vt:lpstr>6_10</vt:lpstr>
      <vt:lpstr>6_11</vt:lpstr>
      <vt:lpstr>7_1</vt:lpstr>
      <vt:lpstr>7_2</vt:lpstr>
      <vt:lpstr>7_3</vt:lpstr>
      <vt:lpstr>7_4</vt:lpstr>
      <vt:lpstr>7_5</vt:lpstr>
      <vt:lpstr>7_6</vt:lpstr>
      <vt:lpstr>7_7</vt:lpstr>
      <vt:lpstr>8_1</vt:lpstr>
      <vt:lpstr>8_2</vt:lpstr>
      <vt:lpstr>8_3</vt:lpstr>
      <vt:lpstr>8_4</vt:lpstr>
      <vt:lpstr>8_5</vt:lpstr>
      <vt:lpstr>8_6</vt:lpstr>
      <vt:lpstr>8_7</vt:lpstr>
      <vt:lpstr>8_8</vt:lpstr>
      <vt:lpstr>8_9</vt:lpstr>
      <vt:lpstr>8_10</vt:lpstr>
      <vt:lpstr>8_11</vt:lpstr>
      <vt:lpstr>8_12</vt:lpstr>
      <vt:lpstr>8_13</vt:lpstr>
      <vt:lpstr>8_14</vt:lpstr>
      <vt:lpstr>8_15</vt:lpstr>
      <vt:lpstr>9_1</vt:lpstr>
      <vt:lpstr>9_2</vt:lpstr>
      <vt:lpstr>9_3</vt:lpstr>
      <vt:lpstr>9_4</vt:lpstr>
      <vt:lpstr>9_5</vt:lpstr>
      <vt:lpstr>9_6</vt:lpstr>
      <vt:lpstr>'#목차'!Print_Area</vt:lpstr>
      <vt:lpstr>'1_1'!Print_Area</vt:lpstr>
      <vt:lpstr>'1_2'!Print_Area</vt:lpstr>
      <vt:lpstr>'1_3'!Print_Area</vt:lpstr>
      <vt:lpstr>'1_4'!Print_Area</vt:lpstr>
      <vt:lpstr>'1_5'!Print_Area</vt:lpstr>
      <vt:lpstr>'1_6'!Print_Area</vt:lpstr>
      <vt:lpstr>'1_7'!Print_Area</vt:lpstr>
      <vt:lpstr>'1_8'!Print_Area</vt:lpstr>
      <vt:lpstr>'2_1'!Print_Area</vt:lpstr>
      <vt:lpstr>'2_2'!Print_Area</vt:lpstr>
      <vt:lpstr>'2_3_2'!Print_Area</vt:lpstr>
      <vt:lpstr>'2_4'!Print_Area</vt:lpstr>
      <vt:lpstr>'2_5'!Print_Area</vt:lpstr>
      <vt:lpstr>'2_6'!Print_Area</vt:lpstr>
      <vt:lpstr>'2_7'!Print_Area</vt:lpstr>
      <vt:lpstr>'2_8'!Print_Area</vt:lpstr>
      <vt:lpstr>'3_1'!Print_Area</vt:lpstr>
      <vt:lpstr>'3_10'!Print_Area</vt:lpstr>
      <vt:lpstr>'3_2'!Print_Area</vt:lpstr>
      <vt:lpstr>'3_3'!Print_Area</vt:lpstr>
      <vt:lpstr>'3_4'!Print_Area</vt:lpstr>
      <vt:lpstr>'3_5'!Print_Area</vt:lpstr>
      <vt:lpstr>'3_6'!Print_Area</vt:lpstr>
      <vt:lpstr>'3_7'!Print_Area</vt:lpstr>
      <vt:lpstr>'3_8'!Print_Area</vt:lpstr>
      <vt:lpstr>'3-9'!Print_Area</vt:lpstr>
      <vt:lpstr>'4_1'!Print_Area</vt:lpstr>
      <vt:lpstr>'4_2'!Print_Area</vt:lpstr>
      <vt:lpstr>'4_3'!Print_Area</vt:lpstr>
      <vt:lpstr>'4_4'!Print_Area</vt:lpstr>
      <vt:lpstr>'5_1'!Print_Area</vt:lpstr>
      <vt:lpstr>'5_10'!Print_Area</vt:lpstr>
      <vt:lpstr>'5_2'!Print_Area</vt:lpstr>
      <vt:lpstr>'5_3'!Print_Area</vt:lpstr>
      <vt:lpstr>'5_4 '!Print_Area</vt:lpstr>
      <vt:lpstr>'5_5'!Print_Area</vt:lpstr>
      <vt:lpstr>'5_6'!Print_Area</vt:lpstr>
      <vt:lpstr>'5_7'!Print_Area</vt:lpstr>
      <vt:lpstr>'5_8'!Print_Area</vt:lpstr>
      <vt:lpstr>'5_9'!Print_Area</vt:lpstr>
      <vt:lpstr>'6_1'!Print_Area</vt:lpstr>
      <vt:lpstr>'6_10'!Print_Area</vt:lpstr>
      <vt:lpstr>'6_11'!Print_Area</vt:lpstr>
      <vt:lpstr>'6_2'!Print_Area</vt:lpstr>
      <vt:lpstr>'6_3'!Print_Area</vt:lpstr>
      <vt:lpstr>'6_4'!Print_Area</vt:lpstr>
      <vt:lpstr>'6_5'!Print_Area</vt:lpstr>
      <vt:lpstr>'6_6'!Print_Area</vt:lpstr>
      <vt:lpstr>'6_7'!Print_Area</vt:lpstr>
      <vt:lpstr>'6_8'!Print_Area</vt:lpstr>
      <vt:lpstr>'6_9'!Print_Area</vt:lpstr>
      <vt:lpstr>'7_1'!Print_Area</vt:lpstr>
      <vt:lpstr>'7_2'!Print_Area</vt:lpstr>
      <vt:lpstr>'7_3'!Print_Area</vt:lpstr>
      <vt:lpstr>'7_4'!Print_Area</vt:lpstr>
      <vt:lpstr>'7_5'!Print_Area</vt:lpstr>
      <vt:lpstr>'7_6'!Print_Area</vt:lpstr>
      <vt:lpstr>'7_7'!Print_Area</vt:lpstr>
      <vt:lpstr>'8_1'!Print_Area</vt:lpstr>
      <vt:lpstr>'8_10'!Print_Area</vt:lpstr>
      <vt:lpstr>'8_11'!Print_Area</vt:lpstr>
      <vt:lpstr>'8_12'!Print_Area</vt:lpstr>
      <vt:lpstr>'8_13'!Print_Area</vt:lpstr>
      <vt:lpstr>'8_14'!Print_Area</vt:lpstr>
      <vt:lpstr>'8_15'!Print_Area</vt:lpstr>
      <vt:lpstr>'8_2'!Print_Area</vt:lpstr>
      <vt:lpstr>'8_3'!Print_Area</vt:lpstr>
      <vt:lpstr>'8_4'!Print_Area</vt:lpstr>
      <vt:lpstr>'8_5'!Print_Area</vt:lpstr>
      <vt:lpstr>'8_6'!Print_Area</vt:lpstr>
      <vt:lpstr>'8_7'!Print_Area</vt:lpstr>
      <vt:lpstr>'8_8'!Print_Area</vt:lpstr>
      <vt:lpstr>'8_9'!Print_Area</vt:lpstr>
      <vt:lpstr>'9_1'!Print_Area</vt:lpstr>
      <vt:lpstr>'9_2'!Print_Area</vt:lpstr>
      <vt:lpstr>'9_3'!Print_Area</vt:lpstr>
      <vt:lpstr>'9_4'!Print_Area</vt:lpstr>
      <vt:lpstr>'9_5'!Print_Area</vt:lpstr>
      <vt:lpstr>'9_6'!Print_Area</vt:lpstr>
      <vt:lpstr>'1_4'!Print_Titles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2021-12-13T07:13:40Z</cp:lastPrinted>
  <dcterms:created xsi:type="dcterms:W3CDTF">2017-08-28T08:36:47Z</dcterms:created>
  <dcterms:modified xsi:type="dcterms:W3CDTF">2021-12-24T02:11:28Z</dcterms:modified>
</cp:coreProperties>
</file>