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★_통계_빡\기본통계연보\__업체 전달 자료(최종)\"/>
    </mc:Choice>
  </mc:AlternateContent>
  <bookViews>
    <workbookView xWindow="-30" yWindow="6420" windowWidth="19170" windowHeight="4005" tabRatio="871"/>
  </bookViews>
  <sheets>
    <sheet name="1.주택현황및보급률" sheetId="22" r:id="rId1"/>
    <sheet name="2.건축연도별주택" sheetId="28" r:id="rId2"/>
    <sheet name="3.연면적별주택" sheetId="25" r:id="rId3"/>
    <sheet name="4.건축허가(3-1,3-2)" sheetId="3" r:id="rId4"/>
    <sheet name="4.건축허가(3-3)" sheetId="26" r:id="rId5"/>
    <sheet name="5.아파트건립" sheetId="27" r:id="rId6"/>
    <sheet name="6.토지거래현황" sheetId="29" r:id="rId7"/>
    <sheet name="7.용도지역(1~3)" sheetId="19" r:id="rId8"/>
    <sheet name="8. 용도지구(1~2)" sheetId="23" r:id="rId9"/>
    <sheet name="9.공원" sheetId="9" r:id="rId10"/>
    <sheet name="10.하천" sheetId="10" r:id="rId11"/>
    <sheet name="11.하천부지점용" sheetId="11" r:id="rId12"/>
    <sheet name="12.도로(1-2)" sheetId="12" r:id="rId13"/>
    <sheet name="13.도로시설물" sheetId="13" r:id="rId14"/>
    <sheet name="14.교량" sheetId="14" r:id="rId15"/>
    <sheet name="15.건설장비(1-2)" sheetId="15" r:id="rId16"/>
  </sheets>
  <definedNames>
    <definedName name="_xlnm.Print_Area" localSheetId="0">'1.주택현황및보급률'!$A$1:$J$16</definedName>
    <definedName name="_xlnm.Print_Area" localSheetId="10">'10.하천'!$A$1:$H$20</definedName>
    <definedName name="_xlnm.Print_Area" localSheetId="11">'11.하천부지점용'!$A$1:$G$15</definedName>
    <definedName name="_xlnm.Print_Area" localSheetId="12">'12.도로(1-2)'!$A$1:$L$31</definedName>
    <definedName name="_xlnm.Print_Area" localSheetId="13">'13.도로시설물'!$A$1:$AG$15</definedName>
    <definedName name="_xlnm.Print_Area" localSheetId="1">'2.건축연도별주택'!$A$1:$J$7</definedName>
    <definedName name="_xlnm.Print_Area" localSheetId="2">'3.연면적별주택'!$A$1:$H$17</definedName>
    <definedName name="_xlnm.Print_Area" localSheetId="3">'4.건축허가(3-1,3-2)'!$A$1:$AL$34</definedName>
    <definedName name="_xlnm.Print_Area" localSheetId="4">'4.건축허가(3-3)'!$A$1:$R$15</definedName>
    <definedName name="_xlnm.Print_Area" localSheetId="5">'5.아파트건립'!$A$1:$Q$15</definedName>
    <definedName name="_xlnm.Print_Area" localSheetId="7">'7.용도지역(1~3)'!$A$1:$AO$19</definedName>
    <definedName name="_xlnm.Print_Area" localSheetId="8">'8. 용도지구(1~2)'!$A$1:$AK$15</definedName>
    <definedName name="_xlnm.Print_Area" localSheetId="9">'9.공원'!$A$1:$AF$16</definedName>
  </definedNames>
  <calcPr calcId="162913"/>
</workbook>
</file>

<file path=xl/calcChain.xml><?xml version="1.0" encoding="utf-8"?>
<calcChain xmlns="http://schemas.openxmlformats.org/spreadsheetml/2006/main">
  <c r="H14" i="19" l="1"/>
  <c r="K11" i="9" l="1"/>
  <c r="H10" i="22"/>
  <c r="G10" i="22"/>
  <c r="F10" i="22"/>
  <c r="E10" i="22"/>
  <c r="D10" i="22"/>
  <c r="C10" i="22" s="1"/>
  <c r="K10" i="9" l="1"/>
  <c r="J10" i="9"/>
  <c r="AH11" i="19"/>
  <c r="AA11" i="19"/>
  <c r="K11" i="19"/>
  <c r="H11" i="19"/>
  <c r="G11" i="19"/>
  <c r="F11" i="19" s="1"/>
  <c r="J13" i="9" l="1"/>
  <c r="D7" i="25" l="1"/>
  <c r="E7" i="25"/>
  <c r="F7" i="25"/>
  <c r="G7" i="25"/>
  <c r="C7" i="25"/>
  <c r="F9" i="12" l="1"/>
  <c r="E9" i="12"/>
  <c r="C9" i="12"/>
  <c r="B9" i="12" l="1"/>
  <c r="D9" i="12" s="1"/>
  <c r="B8" i="15" l="1"/>
  <c r="B9" i="25"/>
  <c r="B10" i="25"/>
  <c r="B11" i="25"/>
  <c r="B6" i="25" s="1"/>
  <c r="B12" i="25"/>
  <c r="B13" i="25"/>
  <c r="B14" i="25"/>
  <c r="B15" i="25"/>
  <c r="B16" i="25"/>
  <c r="C6" i="25"/>
  <c r="D6" i="25"/>
  <c r="E6" i="25"/>
  <c r="F6" i="25"/>
  <c r="G6" i="25"/>
  <c r="B8" i="25"/>
  <c r="B7" i="25" s="1"/>
</calcChain>
</file>

<file path=xl/sharedStrings.xml><?xml version="1.0" encoding="utf-8"?>
<sst xmlns="http://schemas.openxmlformats.org/spreadsheetml/2006/main" count="1230" uniqueCount="686">
  <si>
    <t xml:space="preserve">사용료징수 </t>
    <phoneticPr fontId="6" type="noConversion"/>
  </si>
  <si>
    <t>Collection of use fees</t>
    <phoneticPr fontId="6" type="noConversion"/>
  </si>
  <si>
    <t>gravels and sand</t>
    <phoneticPr fontId="6" type="noConversion"/>
  </si>
  <si>
    <t>일      반     국      도       General National Road</t>
    <phoneticPr fontId="6" type="noConversion"/>
  </si>
  <si>
    <t>단위 : 개소, m</t>
    <phoneticPr fontId="6" type="noConversion"/>
  </si>
  <si>
    <t>Year &amp;
type of housing
units</t>
    <phoneticPr fontId="11" type="noConversion"/>
  </si>
  <si>
    <t>Building Construction Permits (Cont'd)</t>
    <phoneticPr fontId="6" type="noConversion"/>
  </si>
  <si>
    <t>Gross
coverage</t>
    <phoneticPr fontId="4" type="noConversion"/>
  </si>
  <si>
    <t>Year</t>
    <phoneticPr fontId="12" type="noConversion"/>
  </si>
  <si>
    <t>Building Construction Permits(Cont'd)</t>
    <phoneticPr fontId="6" type="noConversion"/>
  </si>
  <si>
    <t xml:space="preserve">      </t>
    <phoneticPr fontId="6" type="noConversion"/>
  </si>
  <si>
    <t xml:space="preserve">요     개     수  </t>
    <phoneticPr fontId="6" type="noConversion"/>
  </si>
  <si>
    <t>단위 : ㎞</t>
    <phoneticPr fontId="6" type="noConversion"/>
  </si>
  <si>
    <t>Household</t>
  </si>
  <si>
    <t>Total</t>
  </si>
  <si>
    <t>-</t>
  </si>
  <si>
    <t>계</t>
  </si>
  <si>
    <t>Reinforced</t>
  </si>
  <si>
    <t>concrete</t>
  </si>
  <si>
    <t>Wooden</t>
  </si>
  <si>
    <t>동  수</t>
  </si>
  <si>
    <t xml:space="preserve">  Building</t>
  </si>
  <si>
    <t>연면적</t>
  </si>
  <si>
    <t>Building</t>
  </si>
  <si>
    <t>면적</t>
  </si>
  <si>
    <t>공업지역</t>
  </si>
  <si>
    <t>준공업</t>
  </si>
  <si>
    <t>국립공원</t>
  </si>
  <si>
    <t>도립공원</t>
  </si>
  <si>
    <t>어린이공원</t>
  </si>
  <si>
    <t>묘지공원</t>
  </si>
  <si>
    <t>체육공원</t>
  </si>
  <si>
    <t>National</t>
  </si>
  <si>
    <t>Provincial</t>
  </si>
  <si>
    <t>개소</t>
  </si>
  <si>
    <t>Place</t>
  </si>
  <si>
    <t>Area</t>
  </si>
  <si>
    <t>Collection of</t>
  </si>
  <si>
    <t>Number of cases</t>
  </si>
  <si>
    <t>Collected</t>
  </si>
  <si>
    <t>미포장</t>
  </si>
  <si>
    <t>미개통</t>
  </si>
  <si>
    <t>Paved</t>
  </si>
  <si>
    <t>보도육교</t>
  </si>
  <si>
    <t>가로등</t>
  </si>
  <si>
    <t>Length</t>
  </si>
  <si>
    <t>Unit : Each</t>
  </si>
  <si>
    <t>굴삭기</t>
  </si>
  <si>
    <t>지게차</t>
  </si>
  <si>
    <t>스크레이퍼</t>
  </si>
  <si>
    <t>덤프트럭</t>
  </si>
  <si>
    <t>배칭프렌트</t>
  </si>
  <si>
    <t>살포기</t>
  </si>
  <si>
    <t>믹서트럭</t>
  </si>
  <si>
    <t>Betching</t>
  </si>
  <si>
    <t>Plant</t>
  </si>
  <si>
    <t>골재살포기</t>
  </si>
  <si>
    <t>쇄석기</t>
  </si>
  <si>
    <t>공기압축기</t>
  </si>
  <si>
    <t>천공기</t>
  </si>
  <si>
    <t>사리채취기</t>
  </si>
  <si>
    <t>준설선</t>
  </si>
  <si>
    <t>노상안정기</t>
  </si>
  <si>
    <t>특수건설기계</t>
  </si>
  <si>
    <t>믹싱프랜트</t>
  </si>
  <si>
    <t>Special</t>
  </si>
  <si>
    <t>Aggregate</t>
  </si>
  <si>
    <t>Borning</t>
  </si>
  <si>
    <t>Gravel</t>
  </si>
  <si>
    <t>Road</t>
  </si>
  <si>
    <t>Machine</t>
  </si>
  <si>
    <t xml:space="preserve"> </t>
    <phoneticPr fontId="6" type="noConversion"/>
  </si>
  <si>
    <t>(A+B)</t>
  </si>
  <si>
    <t>(B)</t>
  </si>
  <si>
    <t>합    계</t>
  </si>
  <si>
    <t>기  타</t>
  </si>
  <si>
    <t>합               계                      Total</t>
  </si>
  <si>
    <t>신               축                   New   building</t>
  </si>
  <si>
    <t>기      타</t>
  </si>
  <si>
    <t>시·군립공원</t>
  </si>
  <si>
    <t>개  소</t>
  </si>
  <si>
    <t>Unit : ㎞</t>
  </si>
  <si>
    <t>하천수 (개소)</t>
  </si>
  <si>
    <t>총   연   장</t>
  </si>
  <si>
    <t>(기개수/요개수*100)</t>
  </si>
  <si>
    <t>단위 : ㎡, 천원</t>
  </si>
  <si>
    <t>토사채취(㎥)</t>
  </si>
  <si>
    <t>징    수</t>
  </si>
  <si>
    <t>포    장</t>
  </si>
  <si>
    <t>미 개 통</t>
  </si>
  <si>
    <t>지  하  보  도</t>
  </si>
  <si>
    <t>지  하  차  도</t>
  </si>
  <si>
    <t>고  가  도  로</t>
  </si>
  <si>
    <t>지  하  상  가</t>
  </si>
  <si>
    <t>(개소)</t>
  </si>
  <si>
    <t>개 소</t>
  </si>
  <si>
    <t>연 장</t>
  </si>
  <si>
    <t>면 적</t>
  </si>
  <si>
    <t>연  장</t>
  </si>
  <si>
    <t>단위 : 대</t>
  </si>
  <si>
    <t>아스팔트        Asphalt</t>
  </si>
  <si>
    <t>항타 및 항발기</t>
  </si>
  <si>
    <t>펌   프</t>
  </si>
  <si>
    <t>연 별</t>
    <phoneticPr fontId="6" type="noConversion"/>
  </si>
  <si>
    <t>Year</t>
    <phoneticPr fontId="6" type="noConversion"/>
  </si>
  <si>
    <t xml:space="preserve"> </t>
  </si>
  <si>
    <t>Number of rivers 
and streams</t>
    <phoneticPr fontId="6" type="noConversion"/>
  </si>
  <si>
    <t>Total length</t>
    <phoneticPr fontId="6" type="noConversion"/>
  </si>
  <si>
    <t>Cases of 
improvements needed</t>
    <phoneticPr fontId="6" type="noConversion"/>
  </si>
  <si>
    <t>연 별</t>
  </si>
  <si>
    <t>Year</t>
  </si>
  <si>
    <t>No.of</t>
  </si>
  <si>
    <t>Apartment units in</t>
  </si>
  <si>
    <t>Households</t>
  </si>
  <si>
    <t>a private house</t>
  </si>
  <si>
    <t>Other</t>
    <phoneticPr fontId="6" type="noConversion"/>
  </si>
  <si>
    <t xml:space="preserve">기   개   수  </t>
    <phoneticPr fontId="6" type="noConversion"/>
  </si>
  <si>
    <t>미   개   수</t>
    <phoneticPr fontId="6" type="noConversion"/>
  </si>
  <si>
    <t>개   수   율(%)</t>
    <phoneticPr fontId="6" type="noConversion"/>
  </si>
  <si>
    <t>(A)</t>
    <phoneticPr fontId="6" type="noConversion"/>
  </si>
  <si>
    <t>Gross coverage</t>
  </si>
  <si>
    <t>단위 : ㎢</t>
  </si>
  <si>
    <t>합계</t>
  </si>
  <si>
    <t>소계</t>
  </si>
  <si>
    <t>중심지</t>
  </si>
  <si>
    <t>역사문화</t>
  </si>
  <si>
    <t>최저</t>
  </si>
  <si>
    <t>최고</t>
  </si>
  <si>
    <t>학교</t>
  </si>
  <si>
    <t>공용</t>
  </si>
  <si>
    <t>항만</t>
  </si>
  <si>
    <t>공항</t>
  </si>
  <si>
    <t>자연</t>
  </si>
  <si>
    <t>집단</t>
  </si>
  <si>
    <t>Historical</t>
  </si>
  <si>
    <t>Fire-</t>
  </si>
  <si>
    <t>Prevention</t>
  </si>
  <si>
    <t>Central</t>
  </si>
  <si>
    <t>culture</t>
  </si>
  <si>
    <t>General</t>
  </si>
  <si>
    <t>Sub-total</t>
  </si>
  <si>
    <t>Min.</t>
  </si>
  <si>
    <t>Max.</t>
  </si>
  <si>
    <t>fighting</t>
  </si>
  <si>
    <t>of disaster</t>
  </si>
  <si>
    <t>School</t>
  </si>
  <si>
    <t>Public</t>
  </si>
  <si>
    <t>Port</t>
  </si>
  <si>
    <t>Airport</t>
  </si>
  <si>
    <t>Natural</t>
  </si>
  <si>
    <t>Group</t>
  </si>
  <si>
    <t>콘크리트</t>
    <phoneticPr fontId="6" type="noConversion"/>
  </si>
  <si>
    <t>철골</t>
    <phoneticPr fontId="6" type="noConversion"/>
  </si>
  <si>
    <t>조적</t>
    <phoneticPr fontId="6" type="noConversion"/>
  </si>
  <si>
    <t>나무</t>
    <phoneticPr fontId="6" type="noConversion"/>
  </si>
  <si>
    <t>Brick</t>
    <phoneticPr fontId="6" type="noConversion"/>
  </si>
  <si>
    <t>철골철근</t>
    <phoneticPr fontId="6" type="noConversion"/>
  </si>
  <si>
    <t>단독주택</t>
    <phoneticPr fontId="11" type="noConversion"/>
  </si>
  <si>
    <t>아파트</t>
    <phoneticPr fontId="11" type="noConversion"/>
  </si>
  <si>
    <t>Apartment</t>
    <phoneticPr fontId="11" type="noConversion"/>
  </si>
  <si>
    <t>연립주택</t>
    <phoneticPr fontId="11" type="noConversion"/>
  </si>
  <si>
    <t>다세대주택</t>
    <phoneticPr fontId="11" type="noConversion"/>
  </si>
  <si>
    <t>비거주용건물내</t>
    <phoneticPr fontId="11" type="noConversion"/>
  </si>
  <si>
    <t>Non-housing units</t>
    <phoneticPr fontId="11" type="noConversion"/>
  </si>
  <si>
    <t>자료 : 통계청 『인구주택총조사보고서 』</t>
    <phoneticPr fontId="11" type="noConversion"/>
  </si>
  <si>
    <t>자료: 통계청 『인구주택총조사보고서 』</t>
    <phoneticPr fontId="11" type="noConversion"/>
  </si>
  <si>
    <t>합  계</t>
    <phoneticPr fontId="4" type="noConversion"/>
  </si>
  <si>
    <t>주거용</t>
    <phoneticPr fontId="4" type="noConversion"/>
  </si>
  <si>
    <t>공업용</t>
    <phoneticPr fontId="4" type="noConversion"/>
  </si>
  <si>
    <t xml:space="preserve">상업용 </t>
    <phoneticPr fontId="4" type="noConversion"/>
  </si>
  <si>
    <t>공공용</t>
    <phoneticPr fontId="4" type="noConversion"/>
  </si>
  <si>
    <t>기  타</t>
    <phoneticPr fontId="4" type="noConversion"/>
  </si>
  <si>
    <t>Total</t>
    <phoneticPr fontId="4" type="noConversion"/>
  </si>
  <si>
    <t>Dwelling</t>
    <phoneticPr fontId="4" type="noConversion"/>
  </si>
  <si>
    <t>Public</t>
    <phoneticPr fontId="4" type="noConversion"/>
  </si>
  <si>
    <t>Educational / Social</t>
    <phoneticPr fontId="4" type="noConversion"/>
  </si>
  <si>
    <t>Others</t>
    <phoneticPr fontId="4" type="noConversion"/>
  </si>
  <si>
    <t>동수</t>
    <phoneticPr fontId="4" type="noConversion"/>
  </si>
  <si>
    <t>연면적</t>
    <phoneticPr fontId="4" type="noConversion"/>
  </si>
  <si>
    <t>Building</t>
    <phoneticPr fontId="4" type="noConversion"/>
  </si>
  <si>
    <t xml:space="preserve"> </t>
    <phoneticPr fontId="13" type="noConversion"/>
  </si>
  <si>
    <t>주택수</t>
    <phoneticPr fontId="6" type="noConversion"/>
  </si>
  <si>
    <t>Number of B.</t>
    <phoneticPr fontId="6" type="noConversion"/>
  </si>
  <si>
    <t>Commercial</t>
  </si>
  <si>
    <t>Specific Use Area (Cont'd)</t>
  </si>
  <si>
    <t>단위 : 명, ㎢</t>
  </si>
  <si>
    <t>Population</t>
  </si>
  <si>
    <t>상    업    지    역</t>
  </si>
  <si>
    <t>공  업  지  역</t>
  </si>
  <si>
    <t>Industrial zone</t>
  </si>
  <si>
    <t>준주거</t>
  </si>
  <si>
    <t>중심상업</t>
  </si>
  <si>
    <t>일반상업</t>
  </si>
  <si>
    <t>근린상업</t>
  </si>
  <si>
    <t>유통상업</t>
  </si>
  <si>
    <t>전용공업</t>
  </si>
  <si>
    <t>일반공업</t>
  </si>
  <si>
    <t>보존녹지</t>
  </si>
  <si>
    <t>자연녹지</t>
  </si>
  <si>
    <t>생산녹지</t>
  </si>
  <si>
    <t>Semi</t>
  </si>
  <si>
    <t>residential</t>
  </si>
  <si>
    <t>Exclusive</t>
  </si>
  <si>
    <t>Mixed</t>
  </si>
  <si>
    <t>Preserved</t>
  </si>
  <si>
    <t>연    별</t>
    <phoneticPr fontId="4" type="noConversion"/>
  </si>
  <si>
    <t>규  모  별  주  택  수          Household by size</t>
    <phoneticPr fontId="6" type="noConversion"/>
  </si>
  <si>
    <t>연   별</t>
  </si>
  <si>
    <t>40㎡</t>
    <phoneticPr fontId="6" type="noConversion"/>
  </si>
  <si>
    <t>40~60㎡</t>
    <phoneticPr fontId="6" type="noConversion"/>
  </si>
  <si>
    <t>60~85㎡</t>
    <phoneticPr fontId="6" type="noConversion"/>
  </si>
  <si>
    <t>85~135㎡</t>
    <phoneticPr fontId="6" type="noConversion"/>
  </si>
  <si>
    <t>135㎡</t>
    <phoneticPr fontId="6" type="noConversion"/>
  </si>
  <si>
    <t>5층 이하</t>
    <phoneticPr fontId="6" type="noConversion"/>
  </si>
  <si>
    <t>6 ~ 10층</t>
    <phoneticPr fontId="6" type="noConversion"/>
  </si>
  <si>
    <t>11 ~ 20층</t>
    <phoneticPr fontId="6" type="noConversion"/>
  </si>
  <si>
    <t>21층 이상</t>
    <phoneticPr fontId="6" type="noConversion"/>
  </si>
  <si>
    <t>15. 건  설  장  비(2-2)</t>
    <phoneticPr fontId="6" type="noConversion"/>
  </si>
  <si>
    <t>증축·개축·이전· 대수선      Extension/ Reconstruction</t>
    <phoneticPr fontId="6" type="noConversion"/>
  </si>
  <si>
    <t>동  수</t>
    <phoneticPr fontId="6" type="noConversion"/>
  </si>
  <si>
    <t>교육/사회용</t>
    <phoneticPr fontId="4" type="noConversion"/>
  </si>
  <si>
    <t>농수산용</t>
    <phoneticPr fontId="4" type="noConversion"/>
  </si>
  <si>
    <t>Farming and Fishery</t>
    <phoneticPr fontId="4" type="noConversion"/>
  </si>
  <si>
    <t>Factory</t>
    <phoneticPr fontId="4" type="noConversion"/>
  </si>
  <si>
    <t>No. of</t>
    <phoneticPr fontId="6" type="noConversion"/>
  </si>
  <si>
    <t>buildings</t>
    <phoneticPr fontId="6" type="noConversion"/>
  </si>
  <si>
    <t>Houses</t>
    <phoneticPr fontId="6" type="noConversion"/>
  </si>
  <si>
    <t>층  수  별  주  택  수          House by floor number</t>
    <phoneticPr fontId="6" type="noConversion"/>
  </si>
  <si>
    <t>year</t>
    <phoneticPr fontId="6" type="noConversion"/>
  </si>
  <si>
    <t>By use</t>
  </si>
  <si>
    <t>Number</t>
    <phoneticPr fontId="6" type="noConversion"/>
  </si>
  <si>
    <t>면      적</t>
    <phoneticPr fontId="6" type="noConversion"/>
  </si>
  <si>
    <t>Others</t>
    <phoneticPr fontId="6" type="noConversion"/>
  </si>
  <si>
    <t>건   수</t>
    <phoneticPr fontId="6" type="noConversion"/>
  </si>
  <si>
    <t>단위 : m,㎡,%</t>
    <phoneticPr fontId="6" type="noConversion"/>
  </si>
  <si>
    <t>Unit : m,㎡,%</t>
    <phoneticPr fontId="6" type="noConversion"/>
  </si>
  <si>
    <t>합             계               Total</t>
    <phoneticPr fontId="6" type="noConversion"/>
  </si>
  <si>
    <t>연    장</t>
    <phoneticPr fontId="6" type="noConversion"/>
  </si>
  <si>
    <t>Length</t>
    <phoneticPr fontId="6" type="noConversion"/>
  </si>
  <si>
    <t>자료 : 도로과</t>
    <phoneticPr fontId="6" type="noConversion"/>
  </si>
  <si>
    <t>12. 도        로 (2-2)</t>
    <phoneticPr fontId="6" type="noConversion"/>
  </si>
  <si>
    <t>Roads (Cont'd)</t>
    <phoneticPr fontId="6" type="noConversion"/>
  </si>
  <si>
    <t>Construction Machinery and Equipments (Cont'd)</t>
    <phoneticPr fontId="6" type="noConversion"/>
  </si>
  <si>
    <t>Distri</t>
  </si>
  <si>
    <t>Neigh</t>
  </si>
  <si>
    <t>불도저</t>
    <phoneticPr fontId="6" type="noConversion"/>
  </si>
  <si>
    <t>주거용</t>
  </si>
  <si>
    <t>동수</t>
  </si>
  <si>
    <t>상업용</t>
  </si>
  <si>
    <t>농수산용</t>
  </si>
  <si>
    <t>공업용</t>
  </si>
  <si>
    <t>공공용</t>
  </si>
  <si>
    <t>기 타</t>
  </si>
  <si>
    <t>Other</t>
  </si>
  <si>
    <t>1. 주택 현황 및 보급률</t>
    <phoneticPr fontId="5" type="noConversion"/>
  </si>
  <si>
    <t>단위  :  가구, 호</t>
    <phoneticPr fontId="5" type="noConversion"/>
  </si>
  <si>
    <t>Type of Housing Units and Housing Supply Rate</t>
    <phoneticPr fontId="5" type="noConversion"/>
  </si>
  <si>
    <t>2. 건축연도별 주택</t>
    <phoneticPr fontId="11" type="noConversion"/>
  </si>
  <si>
    <t>단위 : 호수</t>
    <phoneticPr fontId="6" type="noConversion"/>
  </si>
  <si>
    <t>Unit : House</t>
    <phoneticPr fontId="6" type="noConversion"/>
  </si>
  <si>
    <t>Housing Units by Floor Space</t>
    <phoneticPr fontId="11" type="noConversion"/>
  </si>
  <si>
    <t>4. 건  축  허  가(3-1)</t>
    <phoneticPr fontId="6" type="noConversion"/>
  </si>
  <si>
    <t>Building Construction Permits</t>
    <phoneticPr fontId="6" type="noConversion"/>
  </si>
  <si>
    <t>4.건  축  허  가 (3-2)</t>
    <phoneticPr fontId="6" type="noConversion"/>
  </si>
  <si>
    <t>단위 : 동수, ㎡</t>
    <phoneticPr fontId="6" type="noConversion"/>
  </si>
  <si>
    <t>4. 건축허가(3-3)</t>
    <phoneticPr fontId="12" type="noConversion"/>
  </si>
  <si>
    <t>5. 아파트 건립</t>
    <phoneticPr fontId="6" type="noConversion"/>
  </si>
  <si>
    <t>Construction of Apartment</t>
    <phoneticPr fontId="6" type="noConversion"/>
  </si>
  <si>
    <t>단위 : 개수</t>
    <phoneticPr fontId="6" type="noConversion"/>
  </si>
  <si>
    <t>Unit : number</t>
    <phoneticPr fontId="6" type="noConversion"/>
  </si>
  <si>
    <t>8. 용  도  지  구(2-1)</t>
    <phoneticPr fontId="8" type="noConversion"/>
  </si>
  <si>
    <t>Land by Purpose</t>
    <phoneticPr fontId="6" type="noConversion"/>
  </si>
  <si>
    <t>8. 용  도  지  구(2-2)</t>
    <phoneticPr fontId="8" type="noConversion"/>
  </si>
  <si>
    <t>Land by Purpose (Cont'd)</t>
    <phoneticPr fontId="6" type="noConversion"/>
  </si>
  <si>
    <t>Unit : ㎢</t>
    <phoneticPr fontId="5" type="noConversion"/>
  </si>
  <si>
    <t>9.  공      원</t>
    <phoneticPr fontId="6" type="noConversion"/>
  </si>
  <si>
    <t>Parks</t>
    <phoneticPr fontId="6" type="noConversion"/>
  </si>
  <si>
    <t>단위 : 개소,천㎡</t>
    <phoneticPr fontId="6" type="noConversion"/>
  </si>
  <si>
    <t>Unit : Number,1,000㎡</t>
    <phoneticPr fontId="6" type="noConversion"/>
  </si>
  <si>
    <t>10. 하      천</t>
    <phoneticPr fontId="6" type="noConversion"/>
  </si>
  <si>
    <t>Rivers and Streams</t>
    <phoneticPr fontId="6" type="noConversion"/>
  </si>
  <si>
    <t>Unit : ㎡, 1000 won</t>
    <phoneticPr fontId="6" type="noConversion"/>
  </si>
  <si>
    <t>12.  도        로 (2-1)</t>
    <phoneticPr fontId="6" type="noConversion"/>
  </si>
  <si>
    <t>Roads</t>
    <phoneticPr fontId="6" type="noConversion"/>
  </si>
  <si>
    <t>13. 도 로 시 설 물</t>
    <phoneticPr fontId="6" type="noConversion"/>
  </si>
  <si>
    <t>Road Facilities</t>
    <phoneticPr fontId="6" type="noConversion"/>
  </si>
  <si>
    <t>단위 :개소, m, ㎡</t>
    <phoneticPr fontId="6" type="noConversion"/>
  </si>
  <si>
    <t>Unit : Number,m,㎡</t>
    <phoneticPr fontId="6" type="noConversion"/>
  </si>
  <si>
    <t>Bridges</t>
    <phoneticPr fontId="6" type="noConversion"/>
  </si>
  <si>
    <t>Unit : Number,m</t>
    <phoneticPr fontId="6" type="noConversion"/>
  </si>
  <si>
    <t>15. 건  설  장  비(2-1)</t>
    <phoneticPr fontId="6" type="noConversion"/>
  </si>
  <si>
    <t>Construction Machinery and Equipments</t>
    <phoneticPr fontId="6" type="noConversion"/>
  </si>
  <si>
    <t>연      별
주택점유별</t>
    <phoneticPr fontId="11" type="noConversion"/>
  </si>
  <si>
    <t>건    축    년    도</t>
    <phoneticPr fontId="3" type="noConversion"/>
  </si>
  <si>
    <t>합계
Total</t>
    <phoneticPr fontId="11" type="noConversion"/>
  </si>
  <si>
    <t>Detached dwelling</t>
    <phoneticPr fontId="11" type="noConversion"/>
  </si>
  <si>
    <t>Row house</t>
    <phoneticPr fontId="11" type="noConversion"/>
  </si>
  <si>
    <t>Apartment units in a
private house</t>
    <phoneticPr fontId="11" type="noConversion"/>
  </si>
  <si>
    <t>연별및용도별</t>
    <phoneticPr fontId="6" type="noConversion"/>
  </si>
  <si>
    <t>용    도    변    경                    Change of use</t>
    <phoneticPr fontId="6" type="noConversion"/>
  </si>
  <si>
    <t xml:space="preserve">  기 타</t>
    <phoneticPr fontId="6" type="noConversion"/>
  </si>
  <si>
    <t>Year &amp;</t>
    <phoneticPr fontId="6" type="noConversion"/>
  </si>
  <si>
    <t xml:space="preserve">   기 타</t>
    <phoneticPr fontId="6" type="noConversion"/>
  </si>
  <si>
    <t>Used</t>
    <phoneticPr fontId="6" type="noConversion"/>
  </si>
  <si>
    <t xml:space="preserve">   Other</t>
    <phoneticPr fontId="6" type="noConversion"/>
  </si>
  <si>
    <t>자료 : 건축과</t>
    <phoneticPr fontId="6" type="noConversion"/>
  </si>
  <si>
    <t>자료 : 건축과</t>
    <phoneticPr fontId="12" type="noConversion"/>
  </si>
  <si>
    <t>이하</t>
    <phoneticPr fontId="6" type="noConversion"/>
  </si>
  <si>
    <t>초과</t>
    <phoneticPr fontId="6" type="noConversion"/>
  </si>
  <si>
    <t>7. 용  도  지  역(3-1)</t>
    <phoneticPr fontId="14" type="noConversion"/>
  </si>
  <si>
    <t>Specific Use Area</t>
    <phoneticPr fontId="14" type="noConversion"/>
  </si>
  <si>
    <t>7. 용  도  지  역 (3-2)</t>
    <phoneticPr fontId="6" type="noConversion"/>
  </si>
  <si>
    <t>Specific Use Area (Cont'd)</t>
    <phoneticPr fontId="14" type="noConversion"/>
  </si>
  <si>
    <t>7. 용  도  지  역 (3-3)</t>
    <phoneticPr fontId="6" type="noConversion"/>
  </si>
  <si>
    <t>연    별</t>
    <phoneticPr fontId="15" type="noConversion"/>
  </si>
  <si>
    <t>비      도     시      지      역               Rural Area</t>
    <phoneticPr fontId="6" type="noConversion"/>
  </si>
  <si>
    <t>비      도     시      지      역               Rural Area</t>
    <phoneticPr fontId="14" type="noConversion"/>
  </si>
  <si>
    <t xml:space="preserve">Year </t>
    <phoneticPr fontId="6" type="noConversion"/>
  </si>
  <si>
    <t>단위 : 명, 천㎡</t>
    <phoneticPr fontId="6" type="noConversion"/>
  </si>
  <si>
    <t>Unit : person, 1,000㎡</t>
    <phoneticPr fontId="6" type="noConversion"/>
  </si>
  <si>
    <t>인          구</t>
    <phoneticPr fontId="6" type="noConversion"/>
  </si>
  <si>
    <t>용도지역</t>
    <phoneticPr fontId="14" type="noConversion"/>
  </si>
  <si>
    <t>도    시    지    역               Urban Area</t>
    <phoneticPr fontId="14" type="noConversion"/>
  </si>
  <si>
    <t>도      시      지      역</t>
    <phoneticPr fontId="6" type="noConversion"/>
  </si>
  <si>
    <t>Urban     Area</t>
    <phoneticPr fontId="14" type="noConversion"/>
  </si>
  <si>
    <t>총 합 계</t>
    <phoneticPr fontId="14" type="noConversion"/>
  </si>
  <si>
    <t>주    거    지    역               Residential zone</t>
    <phoneticPr fontId="6" type="noConversion"/>
  </si>
  <si>
    <t>녹    지    지    역               Green zone</t>
    <phoneticPr fontId="6" type="noConversion"/>
  </si>
  <si>
    <t>합  계</t>
    <phoneticPr fontId="14" type="noConversion"/>
  </si>
  <si>
    <t>계획관리지역</t>
    <phoneticPr fontId="14" type="noConversion"/>
  </si>
  <si>
    <t>생산관리지역</t>
    <phoneticPr fontId="14" type="noConversion"/>
  </si>
  <si>
    <t>보전관리지역</t>
    <phoneticPr fontId="14" type="noConversion"/>
  </si>
  <si>
    <t>농림지역</t>
    <phoneticPr fontId="14" type="noConversion"/>
  </si>
  <si>
    <t>자연환경보전지역</t>
    <phoneticPr fontId="14" type="noConversion"/>
  </si>
  <si>
    <t>도시지역</t>
    <phoneticPr fontId="14" type="noConversion"/>
  </si>
  <si>
    <t>비도시지역</t>
    <phoneticPr fontId="14" type="noConversion"/>
  </si>
  <si>
    <t>전용주거지역 Residential</t>
    <phoneticPr fontId="14" type="noConversion"/>
  </si>
  <si>
    <t>일반주거지역 General residential</t>
    <phoneticPr fontId="14" type="noConversion"/>
  </si>
  <si>
    <t>경관지구</t>
    <phoneticPr fontId="6" type="noConversion"/>
  </si>
  <si>
    <t>미관지구          Landscape</t>
    <phoneticPr fontId="4" type="noConversion"/>
  </si>
  <si>
    <t>고도지구          Height</t>
    <phoneticPr fontId="8" type="noConversion"/>
  </si>
  <si>
    <t>방화지구</t>
    <phoneticPr fontId="8" type="noConversion"/>
  </si>
  <si>
    <t>방재지구</t>
    <phoneticPr fontId="8" type="noConversion"/>
  </si>
  <si>
    <t xml:space="preserve">         보존지구</t>
    <phoneticPr fontId="7" type="noConversion"/>
  </si>
  <si>
    <t xml:space="preserve">      Reservation</t>
    <phoneticPr fontId="6" type="noConversion"/>
  </si>
  <si>
    <t>시설보호지구          Protection of facilities</t>
    <phoneticPr fontId="8" type="noConversion"/>
  </si>
  <si>
    <t>개발진흥지구 Development Promotion</t>
    <phoneticPr fontId="6" type="noConversion"/>
  </si>
  <si>
    <t>특정용도</t>
    <phoneticPr fontId="6" type="noConversion"/>
  </si>
  <si>
    <t>기타</t>
    <phoneticPr fontId="6" type="noConversion"/>
  </si>
  <si>
    <t>연    별</t>
    <phoneticPr fontId="9" type="noConversion"/>
  </si>
  <si>
    <t>소계</t>
    <phoneticPr fontId="6" type="noConversion"/>
  </si>
  <si>
    <t>자연</t>
    <phoneticPr fontId="6" type="noConversion"/>
  </si>
  <si>
    <t>수변</t>
    <phoneticPr fontId="6" type="noConversion"/>
  </si>
  <si>
    <t>시가지</t>
    <phoneticPr fontId="6" type="noConversion"/>
  </si>
  <si>
    <t>Cultural</t>
    <phoneticPr fontId="6" type="noConversion"/>
  </si>
  <si>
    <t>자  연  공  원         Natural park</t>
    <phoneticPr fontId="6" type="noConversion"/>
  </si>
  <si>
    <t>도 시 공 원</t>
    <phoneticPr fontId="6" type="noConversion"/>
  </si>
  <si>
    <t>Urban parks</t>
    <phoneticPr fontId="6" type="noConversion"/>
  </si>
  <si>
    <t>도시자연
공원구역</t>
    <phoneticPr fontId="6" type="noConversion"/>
  </si>
  <si>
    <t>계</t>
    <phoneticPr fontId="6" type="noConversion"/>
  </si>
  <si>
    <t>소공원</t>
    <phoneticPr fontId="6" type="noConversion"/>
  </si>
  <si>
    <t>근린공원</t>
    <phoneticPr fontId="6" type="noConversion"/>
  </si>
  <si>
    <t>역사공원</t>
    <phoneticPr fontId="6" type="noConversion"/>
  </si>
  <si>
    <t>문화공원</t>
    <phoneticPr fontId="6" type="noConversion"/>
  </si>
  <si>
    <t>수변공원</t>
    <phoneticPr fontId="6" type="noConversion"/>
  </si>
  <si>
    <t>기타공원</t>
    <phoneticPr fontId="6" type="noConversion"/>
  </si>
  <si>
    <t>Total</t>
    <phoneticPr fontId="6" type="noConversion"/>
  </si>
  <si>
    <t>Si &amp; Gun</t>
    <phoneticPr fontId="6" type="noConversion"/>
  </si>
  <si>
    <t>Sub-Total</t>
    <phoneticPr fontId="6" type="noConversion"/>
  </si>
  <si>
    <t>Mini</t>
    <phoneticPr fontId="6" type="noConversion"/>
  </si>
  <si>
    <t>Neighbor
hood</t>
    <phoneticPr fontId="6" type="noConversion"/>
  </si>
  <si>
    <t>Historical</t>
    <phoneticPr fontId="6" type="noConversion"/>
  </si>
  <si>
    <t>Waterside</t>
    <phoneticPr fontId="6" type="noConversion"/>
  </si>
  <si>
    <t>Grave yard</t>
    <phoneticPr fontId="6" type="noConversion"/>
  </si>
  <si>
    <t>Sports</t>
    <phoneticPr fontId="6" type="noConversion"/>
  </si>
  <si>
    <t>5년별
건평별</t>
    <phoneticPr fontId="11" type="noConversion"/>
  </si>
  <si>
    <t>5-Year &amp;
total area of floor
space units</t>
    <phoneticPr fontId="11" type="noConversion"/>
  </si>
  <si>
    <t>취락지구          Community</t>
    <phoneticPr fontId="8" type="noConversion"/>
  </si>
  <si>
    <t>20㎡ 이하</t>
  </si>
  <si>
    <t>20㎡ ~ 40㎡</t>
  </si>
  <si>
    <t>40㎡ ~ 60㎡</t>
  </si>
  <si>
    <t>60㎡ ~ 85㎡</t>
  </si>
  <si>
    <t>85㎡ ~ 100㎡</t>
  </si>
  <si>
    <t>100㎡ ~ 130㎡</t>
  </si>
  <si>
    <t>130㎡ ~ 165㎡</t>
  </si>
  <si>
    <t>165㎡ ~ 230㎡</t>
  </si>
  <si>
    <t>230㎡ 초과</t>
  </si>
  <si>
    <t>합      계</t>
    <phoneticPr fontId="5" type="noConversion"/>
  </si>
  <si>
    <t>주택수 Number of houses by type of housing unit</t>
    <phoneticPr fontId="5" type="noConversion"/>
  </si>
  <si>
    <t>주택보급률</t>
    <phoneticPr fontId="5" type="noConversion"/>
  </si>
  <si>
    <t>단독주택</t>
    <phoneticPr fontId="5" type="noConversion"/>
  </si>
  <si>
    <t>아파트</t>
    <phoneticPr fontId="5" type="noConversion"/>
  </si>
  <si>
    <t>연립주택</t>
    <phoneticPr fontId="5" type="noConversion"/>
  </si>
  <si>
    <t>다세대주택</t>
    <phoneticPr fontId="5" type="noConversion"/>
  </si>
  <si>
    <t>(%)</t>
    <phoneticPr fontId="5" type="noConversion"/>
  </si>
  <si>
    <t>Detached</t>
    <phoneticPr fontId="5" type="noConversion"/>
  </si>
  <si>
    <t>다가구주택</t>
    <phoneticPr fontId="5" type="noConversion"/>
  </si>
  <si>
    <t>Housing</t>
    <phoneticPr fontId="5" type="noConversion"/>
  </si>
  <si>
    <t>dwelling</t>
    <phoneticPr fontId="5" type="noConversion"/>
  </si>
  <si>
    <t>Multi family house</t>
    <phoneticPr fontId="5" type="noConversion"/>
  </si>
  <si>
    <t>Apartment</t>
    <phoneticPr fontId="5" type="noConversion"/>
  </si>
  <si>
    <t>Rowhouse</t>
    <phoneticPr fontId="5" type="noConversion"/>
  </si>
  <si>
    <t>supply rate</t>
    <phoneticPr fontId="5" type="noConversion"/>
  </si>
  <si>
    <t>자료 : 건축과</t>
    <phoneticPr fontId="5" type="noConversion"/>
  </si>
  <si>
    <t>Gross coverage</t>
    <phoneticPr fontId="6" type="noConversion"/>
  </si>
  <si>
    <t>자료 : 건축과</t>
    <phoneticPr fontId="6" type="noConversion"/>
  </si>
  <si>
    <t>연 별</t>
    <phoneticPr fontId="6" type="noConversion"/>
  </si>
  <si>
    <t>Year</t>
    <phoneticPr fontId="6" type="noConversion"/>
  </si>
  <si>
    <t>Grand</t>
    <phoneticPr fontId="14" type="noConversion"/>
  </si>
  <si>
    <t>제1종 전용</t>
    <phoneticPr fontId="14" type="noConversion"/>
  </si>
  <si>
    <t>제2종 전용</t>
    <phoneticPr fontId="14" type="noConversion"/>
  </si>
  <si>
    <t>1종일반</t>
    <phoneticPr fontId="14" type="noConversion"/>
  </si>
  <si>
    <t>2종일반</t>
    <phoneticPr fontId="14" type="noConversion"/>
  </si>
  <si>
    <t>3종일반</t>
    <phoneticPr fontId="14" type="noConversion"/>
  </si>
  <si>
    <t>Agri-</t>
    <phoneticPr fontId="6" type="noConversion"/>
  </si>
  <si>
    <t>Production</t>
    <phoneticPr fontId="6" type="noConversion"/>
  </si>
  <si>
    <t>Preservation</t>
    <phoneticPr fontId="6" type="noConversion"/>
  </si>
  <si>
    <t>Agricultural &amp;</t>
    <phoneticPr fontId="6" type="noConversion"/>
  </si>
  <si>
    <t>Urban</t>
    <phoneticPr fontId="14" type="noConversion"/>
  </si>
  <si>
    <t>1st Exclusive</t>
    <phoneticPr fontId="14" type="noConversion"/>
  </si>
  <si>
    <t>2st Exclusive</t>
    <phoneticPr fontId="14" type="noConversion"/>
  </si>
  <si>
    <t>1st General</t>
    <phoneticPr fontId="14" type="noConversion"/>
  </si>
  <si>
    <t>2nd General</t>
    <phoneticPr fontId="14" type="noConversion"/>
  </si>
  <si>
    <t>3rd General</t>
    <phoneticPr fontId="14" type="noConversion"/>
  </si>
  <si>
    <t>borhood</t>
    <phoneticPr fontId="6" type="noConversion"/>
  </si>
  <si>
    <t>butional</t>
    <phoneticPr fontId="6" type="noConversion"/>
  </si>
  <si>
    <t>cultural</t>
    <phoneticPr fontId="6" type="noConversion"/>
  </si>
  <si>
    <t>Total</t>
    <phoneticPr fontId="14" type="noConversion"/>
  </si>
  <si>
    <t>Plan management Area</t>
    <phoneticPr fontId="14" type="noConversion"/>
  </si>
  <si>
    <t>management Area</t>
    <phoneticPr fontId="14" type="noConversion"/>
  </si>
  <si>
    <t xml:space="preserve"> Forest Area</t>
    <phoneticPr fontId="14" type="noConversion"/>
  </si>
  <si>
    <t>일반</t>
    <phoneticPr fontId="8" type="noConversion"/>
  </si>
  <si>
    <t>소 계</t>
    <phoneticPr fontId="6" type="noConversion"/>
  </si>
  <si>
    <t xml:space="preserve"> </t>
    <phoneticPr fontId="8" type="noConversion"/>
  </si>
  <si>
    <t>소계</t>
    <phoneticPr fontId="6" type="noConversion"/>
  </si>
  <si>
    <t>문화자원</t>
    <phoneticPr fontId="6" type="noConversion"/>
  </si>
  <si>
    <t>중요시설물</t>
    <phoneticPr fontId="6" type="noConversion"/>
  </si>
  <si>
    <t>생태계</t>
    <phoneticPr fontId="6" type="noConversion"/>
  </si>
  <si>
    <t>Year</t>
    <phoneticPr fontId="6" type="noConversion"/>
  </si>
  <si>
    <t>연별</t>
    <phoneticPr fontId="6" type="noConversion"/>
  </si>
  <si>
    <t>소계</t>
    <phoneticPr fontId="7" type="noConversion"/>
  </si>
  <si>
    <t>주거</t>
    <phoneticPr fontId="6" type="noConversion"/>
  </si>
  <si>
    <t>관광휴양</t>
    <phoneticPr fontId="6" type="noConversion"/>
  </si>
  <si>
    <t>복합</t>
    <phoneticPr fontId="6" type="noConversion"/>
  </si>
  <si>
    <t>제한지구</t>
    <phoneticPr fontId="6" type="noConversion"/>
  </si>
  <si>
    <t>River</t>
    <phoneticPr fontId="6" type="noConversion"/>
  </si>
  <si>
    <t>Sub-</t>
    <phoneticPr fontId="6" type="noConversion"/>
  </si>
  <si>
    <t>Cultural</t>
    <phoneticPr fontId="6" type="noConversion"/>
  </si>
  <si>
    <t>Major</t>
    <phoneticPr fontId="6" type="noConversion"/>
  </si>
  <si>
    <t>Eco-</t>
    <phoneticPr fontId="6" type="noConversion"/>
  </si>
  <si>
    <t>Sub-total</t>
    <phoneticPr fontId="6" type="noConversion"/>
  </si>
  <si>
    <t>Natural</t>
    <phoneticPr fontId="6" type="noConversion"/>
  </si>
  <si>
    <t xml:space="preserve"> side</t>
    <phoneticPr fontId="6" type="noConversion"/>
  </si>
  <si>
    <t>Urban</t>
    <phoneticPr fontId="6" type="noConversion"/>
  </si>
  <si>
    <t>Sub-total</t>
    <phoneticPr fontId="8" type="noConversion"/>
  </si>
  <si>
    <t>total</t>
    <phoneticPr fontId="6" type="noConversion"/>
  </si>
  <si>
    <t>resources</t>
    <phoneticPr fontId="6" type="noConversion"/>
  </si>
  <si>
    <t>facilities</t>
    <phoneticPr fontId="6" type="noConversion"/>
  </si>
  <si>
    <t>system</t>
    <phoneticPr fontId="6" type="noConversion"/>
  </si>
  <si>
    <t>Sub-total</t>
    <phoneticPr fontId="7" type="noConversion"/>
  </si>
  <si>
    <t>residential</t>
    <phoneticPr fontId="6" type="noConversion"/>
  </si>
  <si>
    <t>industrial</t>
    <phoneticPr fontId="6" type="noConversion"/>
  </si>
  <si>
    <t>tourist</t>
    <phoneticPr fontId="6" type="noConversion"/>
  </si>
  <si>
    <t>complex</t>
    <phoneticPr fontId="6" type="noConversion"/>
  </si>
  <si>
    <t>protective</t>
    <phoneticPr fontId="6" type="noConversion"/>
  </si>
  <si>
    <t>Other</t>
    <phoneticPr fontId="6" type="noConversion"/>
  </si>
  <si>
    <t>Yet to be improved</t>
    <phoneticPr fontId="6" type="noConversion"/>
  </si>
  <si>
    <t>Improvement rate</t>
    <phoneticPr fontId="6" type="noConversion"/>
  </si>
  <si>
    <t>연     장</t>
    <phoneticPr fontId="6" type="noConversion"/>
  </si>
  <si>
    <t>포장율 (%)</t>
    <phoneticPr fontId="6" type="noConversion"/>
  </si>
  <si>
    <t>Not</t>
    <phoneticPr fontId="6" type="noConversion"/>
  </si>
  <si>
    <t>Length</t>
    <phoneticPr fontId="6" type="noConversion"/>
  </si>
  <si>
    <t>Rate</t>
    <phoneticPr fontId="6" type="noConversion"/>
  </si>
  <si>
    <t>Unpaved</t>
    <phoneticPr fontId="6" type="noConversion"/>
  </si>
  <si>
    <t>Not opened</t>
    <phoneticPr fontId="6" type="noConversion"/>
  </si>
  <si>
    <t>Opened</t>
    <phoneticPr fontId="6" type="noConversion"/>
  </si>
  <si>
    <t>자료 : 도로과</t>
    <phoneticPr fontId="6" type="noConversion"/>
  </si>
  <si>
    <t>단위 : m,㎡,%</t>
    <phoneticPr fontId="6" type="noConversion"/>
  </si>
  <si>
    <t>Unit : m,㎡,%</t>
    <phoneticPr fontId="6" type="noConversion"/>
  </si>
  <si>
    <t>지     방     도(국가지원+일반)        Provincial Road</t>
    <phoneticPr fontId="6" type="noConversion"/>
  </si>
  <si>
    <t>시        군         도      Si &amp; Gun's Road</t>
    <phoneticPr fontId="6" type="noConversion"/>
  </si>
  <si>
    <t>연    장</t>
    <phoneticPr fontId="6" type="noConversion"/>
  </si>
  <si>
    <t>포    장</t>
    <phoneticPr fontId="6" type="noConversion"/>
  </si>
  <si>
    <t>포장율 (%)</t>
    <phoneticPr fontId="6" type="noConversion"/>
  </si>
  <si>
    <t>Not</t>
    <phoneticPr fontId="6" type="noConversion"/>
  </si>
  <si>
    <t xml:space="preserve"> </t>
    <phoneticPr fontId="6" type="noConversion"/>
  </si>
  <si>
    <t>Length</t>
    <phoneticPr fontId="6" type="noConversion"/>
  </si>
  <si>
    <t>Rate</t>
    <phoneticPr fontId="6" type="noConversion"/>
  </si>
  <si>
    <t>Unpaved</t>
    <phoneticPr fontId="6" type="noConversion"/>
  </si>
  <si>
    <t>Opened</t>
    <phoneticPr fontId="6" type="noConversion"/>
  </si>
  <si>
    <t>자료 : 도로과</t>
    <phoneticPr fontId="6" type="noConversion"/>
  </si>
  <si>
    <t>Year</t>
    <phoneticPr fontId="6" type="noConversion"/>
  </si>
  <si>
    <t>Pedestrian overpass</t>
    <phoneticPr fontId="6" type="noConversion"/>
  </si>
  <si>
    <t>Pedestrian underpass</t>
    <phoneticPr fontId="6" type="noConversion"/>
  </si>
  <si>
    <t>Underground roadway</t>
    <phoneticPr fontId="6" type="noConversion"/>
  </si>
  <si>
    <t>Elevated road</t>
    <phoneticPr fontId="6" type="noConversion"/>
  </si>
  <si>
    <t>Underground Shopping 
arcades</t>
    <phoneticPr fontId="6" type="noConversion"/>
  </si>
  <si>
    <t>Street</t>
    <phoneticPr fontId="6" type="noConversion"/>
  </si>
  <si>
    <t>Number</t>
    <phoneticPr fontId="6" type="noConversion"/>
  </si>
  <si>
    <t>lamps</t>
    <phoneticPr fontId="6" type="noConversion"/>
  </si>
  <si>
    <t>자료 : 도로과</t>
    <phoneticPr fontId="6" type="noConversion"/>
  </si>
  <si>
    <t>로더</t>
    <phoneticPr fontId="6" type="noConversion"/>
  </si>
  <si>
    <t>기중기</t>
    <phoneticPr fontId="6" type="noConversion"/>
  </si>
  <si>
    <t>모터</t>
    <phoneticPr fontId="6" type="noConversion"/>
  </si>
  <si>
    <t>롤러</t>
    <phoneticPr fontId="6" type="noConversion"/>
  </si>
  <si>
    <t>콘  크  리  트 Concrete</t>
    <phoneticPr fontId="6" type="noConversion"/>
  </si>
  <si>
    <t>Year</t>
    <phoneticPr fontId="6" type="noConversion"/>
  </si>
  <si>
    <t>그레이더</t>
    <phoneticPr fontId="6" type="noConversion"/>
  </si>
  <si>
    <t>Motor</t>
    <phoneticPr fontId="6" type="noConversion"/>
  </si>
  <si>
    <t>Bulldozers</t>
    <phoneticPr fontId="6" type="noConversion"/>
  </si>
  <si>
    <t>Excavators</t>
    <phoneticPr fontId="6" type="noConversion"/>
  </si>
  <si>
    <t>Loaders</t>
    <phoneticPr fontId="6" type="noConversion"/>
  </si>
  <si>
    <t>Forklifts</t>
    <phoneticPr fontId="6" type="noConversion"/>
  </si>
  <si>
    <t>Scrapers</t>
    <phoneticPr fontId="6" type="noConversion"/>
  </si>
  <si>
    <t>Dump trucks</t>
    <phoneticPr fontId="6" type="noConversion"/>
  </si>
  <si>
    <t>Cranes</t>
    <phoneticPr fontId="6" type="noConversion"/>
  </si>
  <si>
    <t>Graders</t>
    <phoneticPr fontId="6" type="noConversion"/>
  </si>
  <si>
    <t>Rollers</t>
    <phoneticPr fontId="6" type="noConversion"/>
  </si>
  <si>
    <t>Finishers</t>
    <phoneticPr fontId="6" type="noConversion"/>
  </si>
  <si>
    <t>Distributors</t>
    <phoneticPr fontId="6" type="noConversion"/>
  </si>
  <si>
    <t>Mixer trucks</t>
    <phoneticPr fontId="6" type="noConversion"/>
  </si>
  <si>
    <t>기  타</t>
    <phoneticPr fontId="6" type="noConversion"/>
  </si>
  <si>
    <t>Year</t>
    <phoneticPr fontId="6" type="noConversion"/>
  </si>
  <si>
    <t>construction</t>
    <phoneticPr fontId="6" type="noConversion"/>
  </si>
  <si>
    <t>Pumps</t>
    <phoneticPr fontId="6" type="noConversion"/>
  </si>
  <si>
    <t>Mixing plants</t>
    <phoneticPr fontId="6" type="noConversion"/>
  </si>
  <si>
    <t>distributors</t>
    <phoneticPr fontId="6" type="noConversion"/>
  </si>
  <si>
    <t>Crushers</t>
    <phoneticPr fontId="6" type="noConversion"/>
  </si>
  <si>
    <t>Compressors</t>
    <phoneticPr fontId="6" type="noConversion"/>
  </si>
  <si>
    <t>collectors</t>
    <phoneticPr fontId="6" type="noConversion"/>
  </si>
  <si>
    <t>Dredgers</t>
    <phoneticPr fontId="6" type="noConversion"/>
  </si>
  <si>
    <t>stabilizers</t>
    <phoneticPr fontId="6" type="noConversion"/>
  </si>
  <si>
    <t>machines</t>
    <phoneticPr fontId="6" type="noConversion"/>
  </si>
  <si>
    <t>Rock drills</t>
    <phoneticPr fontId="6" type="noConversion"/>
  </si>
  <si>
    <t>Others</t>
    <phoneticPr fontId="6" type="noConversion"/>
  </si>
  <si>
    <t>자료 : 도로과</t>
    <phoneticPr fontId="6" type="noConversion"/>
  </si>
  <si>
    <t xml:space="preserve"> </t>
    <phoneticPr fontId="6" type="noConversion"/>
  </si>
  <si>
    <t>합계
Total</t>
    <phoneticPr fontId="11" type="noConversion"/>
  </si>
  <si>
    <t>Children's</t>
    <phoneticPr fontId="6" type="noConversion"/>
  </si>
  <si>
    <t>Urban natural
park zone</t>
    <phoneticPr fontId="6" type="noConversion"/>
  </si>
  <si>
    <t>Natural Environment</t>
    <phoneticPr fontId="6" type="noConversion"/>
  </si>
  <si>
    <t>Preservation Area</t>
    <phoneticPr fontId="6" type="noConversion"/>
  </si>
  <si>
    <t>지정비율(B/A)*100
Designation rate</t>
    <phoneticPr fontId="6" type="noConversion"/>
  </si>
  <si>
    <t>부    과</t>
    <phoneticPr fontId="6" type="noConversion"/>
  </si>
  <si>
    <t>Imposition</t>
    <phoneticPr fontId="6" type="noConversion"/>
  </si>
  <si>
    <t>터    널</t>
    <phoneticPr fontId="6" type="noConversion"/>
  </si>
  <si>
    <t>Tunnels</t>
    <phoneticPr fontId="6" type="noConversion"/>
  </si>
  <si>
    <t>입체교차로</t>
    <phoneticPr fontId="6" type="noConversion"/>
  </si>
  <si>
    <t>복개구조물</t>
    <phoneticPr fontId="6" type="noConversion"/>
  </si>
  <si>
    <t>공  동  구</t>
    <phoneticPr fontId="6" type="noConversion"/>
  </si>
  <si>
    <t>언  더  패  스</t>
    <phoneticPr fontId="6" type="noConversion"/>
  </si>
  <si>
    <t>Underpass</t>
    <phoneticPr fontId="6" type="noConversion"/>
  </si>
  <si>
    <t>피니셔</t>
    <phoneticPr fontId="6" type="noConversion"/>
  </si>
  <si>
    <t>3. 연면적별 주택</t>
    <phoneticPr fontId="11" type="noConversion"/>
  </si>
  <si>
    <t>미지정
Unspecified</t>
    <phoneticPr fontId="6" type="noConversion"/>
  </si>
  <si>
    <t>산업·유통</t>
    <phoneticPr fontId="6" type="noConversion"/>
  </si>
  <si>
    <t>Area</t>
    <phoneticPr fontId="6" type="noConversion"/>
  </si>
  <si>
    <t>주  1. 종세분화가 되지않은 일반주거지역은 제2종일반주거지역에 포함</t>
    <phoneticPr fontId="6" type="noConversion"/>
  </si>
  <si>
    <t xml:space="preserve">     2. 관리지역이 세분화가 이루어지지 않은 지역은 관리지역면적을 계획관리지역 면적으로 반영</t>
    <phoneticPr fontId="6" type="noConversion"/>
  </si>
  <si>
    <t xml:space="preserve">     3. 2011년기준부터 표준화서식정비에 따라 자연환경보전지역에 지정비율 추가</t>
    <phoneticPr fontId="6" type="noConversion"/>
  </si>
  <si>
    <t>주   1. [위락지구, 리모델링지구]항목은 표준화서식정비로 2010년 기본통계(2009년말기준)부터 삭제됨</t>
    <phoneticPr fontId="6" type="noConversion"/>
  </si>
  <si>
    <t>주   1. 하천의 종류는 표준화서식정비로 2010년 기본통계(2009년말기준)부터 [국가하천, 지방하천, 기타하천]으로 수정함</t>
    <phoneticPr fontId="6" type="noConversion"/>
  </si>
  <si>
    <t xml:space="preserve">      2. 지방하천의 지류인 소하천(31개)은 수치에 포함하지 않음</t>
    <phoneticPr fontId="6" type="noConversion"/>
  </si>
  <si>
    <t>주    1. 주택을 대상으로 집계. 단, 주택이외의 거처 및 빈집제외. 전용면적기준.</t>
    <phoneticPr fontId="12" type="noConversion"/>
  </si>
  <si>
    <t>2013</t>
  </si>
  <si>
    <t>2014</t>
  </si>
  <si>
    <t>2014</t>
    <phoneticPr fontId="6" type="noConversion"/>
  </si>
  <si>
    <t>단위 : 필지수, 천㎡</t>
  </si>
  <si>
    <t>Unit : parcel, 1,000 ㎡</t>
  </si>
  <si>
    <t>지          목          별</t>
  </si>
  <si>
    <t>By purpose</t>
  </si>
  <si>
    <t>연    별</t>
  </si>
  <si>
    <t>도   시   계   획  구   역   내</t>
  </si>
  <si>
    <t>Subject to urban planning zone</t>
  </si>
  <si>
    <t>전</t>
  </si>
  <si>
    <t>답</t>
  </si>
  <si>
    <t>대  지</t>
  </si>
  <si>
    <t>임  야</t>
  </si>
  <si>
    <t>공장용지</t>
  </si>
  <si>
    <t>주거지역    Residential</t>
  </si>
  <si>
    <t>상업지역 Commercial</t>
  </si>
  <si>
    <t>Industrial</t>
  </si>
  <si>
    <t>녹지지역 Green belt</t>
  </si>
  <si>
    <t>개발제한구역 Restricted development</t>
  </si>
  <si>
    <t>미지정구역 Non-designated</t>
  </si>
  <si>
    <t>Dry paddy</t>
  </si>
  <si>
    <t>Rice paddy</t>
  </si>
  <si>
    <t>Building Land</t>
  </si>
  <si>
    <t>Forest field</t>
  </si>
  <si>
    <t>Factory site</t>
  </si>
  <si>
    <t>필지수 Parcel</t>
  </si>
  <si>
    <t>면적 Area</t>
  </si>
  <si>
    <t>6. 토지거래 현황(2-1)</t>
    <phoneticPr fontId="12" type="noConversion"/>
  </si>
  <si>
    <t>Land Transactions by Use and Purpose</t>
    <phoneticPr fontId="12" type="noConversion"/>
  </si>
  <si>
    <t>Land Transactions by Use and Purpose(Cont'd)</t>
    <phoneticPr fontId="12" type="noConversion"/>
  </si>
  <si>
    <t>6. 토지거래 현황(2-2)</t>
    <phoneticPr fontId="12" type="noConversion"/>
  </si>
  <si>
    <t>자료 : 국토교통부 온나라부동산포털, 민원봉사과</t>
    <phoneticPr fontId="12" type="noConversion"/>
  </si>
  <si>
    <r>
      <t>용      도      지      역      별</t>
    </r>
    <r>
      <rPr>
        <vertAlign val="superscript"/>
        <sz val="10"/>
        <rFont val="나눔바른고딕 Light"/>
        <family val="3"/>
        <charset val="129"/>
      </rPr>
      <t xml:space="preserve"> </t>
    </r>
    <phoneticPr fontId="12" type="noConversion"/>
  </si>
  <si>
    <r>
      <t>용도지역별</t>
    </r>
    <r>
      <rPr>
        <vertAlign val="superscript"/>
        <sz val="10"/>
        <rFont val="나눔바른고딕 Light"/>
        <family val="3"/>
        <charset val="129"/>
      </rPr>
      <t xml:space="preserve"> </t>
    </r>
    <r>
      <rPr>
        <sz val="10"/>
        <rFont val="나눔바른고딕 Light"/>
        <family val="3"/>
        <charset val="129"/>
      </rPr>
      <t xml:space="preserve">      By use</t>
    </r>
    <phoneticPr fontId="12" type="noConversion"/>
  </si>
  <si>
    <t xml:space="preserve">Year </t>
    <phoneticPr fontId="12" type="noConversion"/>
  </si>
  <si>
    <t>합계</t>
    <phoneticPr fontId="6" type="noConversion"/>
  </si>
  <si>
    <t>Total</t>
    <phoneticPr fontId="6" type="noConversion"/>
  </si>
  <si>
    <t>소계</t>
    <phoneticPr fontId="6" type="noConversion"/>
  </si>
  <si>
    <t>Sub-Total</t>
    <phoneticPr fontId="6" type="noConversion"/>
  </si>
  <si>
    <t>Sub-Total</t>
    <phoneticPr fontId="6" type="noConversion"/>
  </si>
  <si>
    <t>자료 : 안전총괄과</t>
    <phoneticPr fontId="6" type="noConversion"/>
  </si>
  <si>
    <t>주      1. 2011년기준부터 표준화서식에 따라 조정을 부과로 변경/면적 통합</t>
    <phoneticPr fontId="6" type="noConversion"/>
  </si>
  <si>
    <t>주       1. 2011년기준부터 표준화서식 정비에 따라 터널, 입체교차로, 복개구조물 등 도로시설물 세분</t>
    <phoneticPr fontId="6" type="noConversion"/>
  </si>
  <si>
    <t xml:space="preserve">          단, 집단가구(6인이상 비혈연가구,기숙사, 사회시설등) 및 외국인 가구는 제외</t>
    <phoneticPr fontId="48" type="noConversion"/>
  </si>
  <si>
    <t>source : Architecture Dept.</t>
    <phoneticPr fontId="5" type="noConversion"/>
  </si>
  <si>
    <t>source : Civil Petition &amp; Service Affair Dept.</t>
    <phoneticPr fontId="12" type="noConversion"/>
  </si>
  <si>
    <t>source : Urban Development Division</t>
    <phoneticPr fontId="6" type="noConversion"/>
  </si>
  <si>
    <t>source : Park &amp; Forestry Dept.</t>
    <phoneticPr fontId="6" type="noConversion"/>
  </si>
  <si>
    <t>source : Roads Dept.</t>
    <phoneticPr fontId="6" type="noConversion"/>
  </si>
  <si>
    <t>source : Roads Dept.</t>
    <phoneticPr fontId="6" type="noConversion"/>
  </si>
  <si>
    <t>Unit : Households, House</t>
    <phoneticPr fontId="5" type="noConversion"/>
  </si>
  <si>
    <r>
      <t xml:space="preserve">일반가구수 </t>
    </r>
    <r>
      <rPr>
        <vertAlign val="superscript"/>
        <sz val="10"/>
        <rFont val="나눔바른고딕 Light"/>
        <family val="3"/>
        <charset val="129"/>
      </rPr>
      <t>1)</t>
    </r>
    <phoneticPr fontId="6" type="noConversion"/>
  </si>
  <si>
    <t>주 1. 일반가구를 대상으로 집계 (비혈연가구,1인가구 포함)</t>
    <phoneticPr fontId="48" type="noConversion"/>
  </si>
  <si>
    <t>Source : Statistics Korea</t>
  </si>
  <si>
    <t>주  1. 당해년도 사업승인기준(Based on business shares approved), 동별 최고층수 기준</t>
    <phoneticPr fontId="6" type="noConversion"/>
  </si>
  <si>
    <t>11. 하 천 부 지 점 용       Use of River Sites</t>
    <phoneticPr fontId="6" type="noConversion"/>
  </si>
  <si>
    <t>Unit : Building, ㎡</t>
    <phoneticPr fontId="6" type="noConversion"/>
  </si>
  <si>
    <t>Unit : Building, ㎡</t>
    <phoneticPr fontId="6" type="noConversion"/>
  </si>
  <si>
    <t>Unit : Building, ㎡</t>
    <phoneticPr fontId="4" type="noConversion"/>
  </si>
  <si>
    <t>Gross coverage</t>
    <phoneticPr fontId="6" type="noConversion"/>
  </si>
  <si>
    <t>자료 : 공원녹지과</t>
    <phoneticPr fontId="6" type="noConversion"/>
  </si>
  <si>
    <t>관리지역 Management Area</t>
    <phoneticPr fontId="12" type="noConversion"/>
  </si>
  <si>
    <t>도시계획 구역 외</t>
    <phoneticPr fontId="12" type="noConversion"/>
  </si>
  <si>
    <t>농림지역 Agricultural &amp; forest area</t>
    <phoneticPr fontId="12" type="noConversion"/>
  </si>
  <si>
    <t>자연환경보전지역 Nature Environment Preservation Area</t>
    <phoneticPr fontId="12" type="noConversion"/>
  </si>
  <si>
    <t>Not Subject to urban planning zone</t>
    <phoneticPr fontId="12" type="noConversion"/>
  </si>
  <si>
    <t>Dwelling</t>
  </si>
  <si>
    <t>Manufacturing</t>
  </si>
  <si>
    <t>동두천시</t>
    <phoneticPr fontId="3" type="noConversion"/>
  </si>
  <si>
    <t>Total</t>
    <phoneticPr fontId="14" type="noConversion"/>
  </si>
  <si>
    <t>인      구</t>
    <phoneticPr fontId="14" type="noConversion"/>
  </si>
  <si>
    <t>Commercial zone</t>
    <phoneticPr fontId="6" type="noConversion"/>
  </si>
  <si>
    <t>Rural</t>
    <phoneticPr fontId="14" type="noConversion"/>
  </si>
  <si>
    <t>주   1. 2008년 기준부터는 [도시자연 공원구역]을 [도시공원]소계에서 배제함(같은 항목이 아님)</t>
    <phoneticPr fontId="6" type="noConversion"/>
  </si>
  <si>
    <t>Already improved</t>
    <phoneticPr fontId="6" type="noConversion"/>
  </si>
  <si>
    <t>2015</t>
    <phoneticPr fontId="6" type="noConversion"/>
  </si>
  <si>
    <t>2015</t>
    <phoneticPr fontId="6" type="noConversion"/>
  </si>
  <si>
    <t>Year of construction</t>
  </si>
  <si>
    <t>2016</t>
    <phoneticPr fontId="6" type="noConversion"/>
  </si>
  <si>
    <t>-</t>
    <phoneticPr fontId="6" type="noConversion"/>
  </si>
  <si>
    <t>-</t>
    <phoneticPr fontId="6" type="noConversion"/>
  </si>
  <si>
    <t>-</t>
    <phoneticPr fontId="6" type="noConversion"/>
  </si>
  <si>
    <t>-</t>
    <phoneticPr fontId="6" type="noConversion"/>
  </si>
  <si>
    <t>자료 : 도시재생과</t>
    <phoneticPr fontId="14" type="noConversion"/>
  </si>
  <si>
    <t>자료 : 도시재생과</t>
    <phoneticPr fontId="14" type="noConversion"/>
  </si>
  <si>
    <t>자료: 도시재생과</t>
    <phoneticPr fontId="6" type="noConversion"/>
  </si>
  <si>
    <t>자료: 도시재생과</t>
    <phoneticPr fontId="6" type="noConversion"/>
  </si>
  <si>
    <t>2014</t>
    <phoneticPr fontId="6" type="noConversion"/>
  </si>
  <si>
    <t>2013</t>
    <phoneticPr fontId="6" type="noConversion"/>
  </si>
  <si>
    <t>2017</t>
    <phoneticPr fontId="6" type="noConversion"/>
  </si>
  <si>
    <t>2018</t>
    <phoneticPr fontId="6" type="noConversion"/>
  </si>
  <si>
    <t>-</t>
    <phoneticPr fontId="6" type="noConversion"/>
  </si>
  <si>
    <t>2018년</t>
    <phoneticPr fontId="3" type="noConversion"/>
  </si>
  <si>
    <t>2017년</t>
    <phoneticPr fontId="3" type="noConversion"/>
  </si>
  <si>
    <t>2016년</t>
    <phoneticPr fontId="3" type="noConversion"/>
  </si>
  <si>
    <t>2015년</t>
    <phoneticPr fontId="3" type="noConversion"/>
  </si>
  <si>
    <t>2010년</t>
    <phoneticPr fontId="3" type="noConversion"/>
  </si>
  <si>
    <t>2005년</t>
    <phoneticPr fontId="3" type="noConversion"/>
  </si>
  <si>
    <t>2000년</t>
    <phoneticPr fontId="3" type="noConversion"/>
  </si>
  <si>
    <t>Housing Units by Year of Construction</t>
    <phoneticPr fontId="3" type="noConversion"/>
  </si>
  <si>
    <t>-</t>
    <phoneticPr fontId="6" type="noConversion"/>
  </si>
  <si>
    <t>합            계</t>
    <phoneticPr fontId="6" type="noConversion"/>
  </si>
  <si>
    <t>Total</t>
    <phoneticPr fontId="6" type="noConversion"/>
  </si>
  <si>
    <t>고속도로</t>
    <phoneticPr fontId="6" type="noConversion"/>
  </si>
  <si>
    <t>Highway</t>
    <phoneticPr fontId="6" type="noConversion"/>
  </si>
  <si>
    <t>일반국도</t>
    <phoneticPr fontId="6" type="noConversion"/>
  </si>
  <si>
    <t>General national road</t>
    <phoneticPr fontId="6" type="noConversion"/>
  </si>
  <si>
    <t>지방도</t>
    <phoneticPr fontId="6" type="noConversion"/>
  </si>
  <si>
    <t>Provincial road</t>
    <phoneticPr fontId="6" type="noConversion"/>
  </si>
  <si>
    <t>시군도</t>
    <phoneticPr fontId="6" type="noConversion"/>
  </si>
  <si>
    <t>Si &amp; Gun's road</t>
    <phoneticPr fontId="6" type="noConversion"/>
  </si>
  <si>
    <t>14.  교        량</t>
    <phoneticPr fontId="6" type="noConversion"/>
  </si>
  <si>
    <t>Agriculture, Forestry
 &amp; Fishery</t>
  </si>
  <si>
    <t>문화/사회용</t>
  </si>
  <si>
    <t>Educational/Social</t>
  </si>
  <si>
    <t>국가하천</t>
  </si>
  <si>
    <t>Nation</t>
  </si>
  <si>
    <t>지방하천</t>
  </si>
  <si>
    <t>In County</t>
  </si>
  <si>
    <t>기타</t>
  </si>
  <si>
    <t>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</si>
</sst>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9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_ * #,##0.0_ ;_ * \-#,##0.0_ ;_ * &quot;-&quot;_ ;_ @_ "/>
    <numFmt numFmtId="179" formatCode="0,000"/>
    <numFmt numFmtId="180" formatCode="#,##0.0"/>
    <numFmt numFmtId="181" formatCode="0.0"/>
    <numFmt numFmtId="182" formatCode="#,##0;;\-"/>
    <numFmt numFmtId="183" formatCode="#,##0.00_ "/>
    <numFmt numFmtId="184" formatCode="#,##0_);[Red]\(#,##0\)"/>
    <numFmt numFmtId="185" formatCode="#,##0.00_);[Red]\(#,##0.00\)"/>
    <numFmt numFmtId="186" formatCode="#,##0.0_ "/>
    <numFmt numFmtId="187" formatCode="??,??0;\-??,??0;\-"/>
    <numFmt numFmtId="188" formatCode="?,??0.0;\-?,??0.0;\-"/>
    <numFmt numFmtId="189" formatCode="?,??0;\-?,??0;\-"/>
    <numFmt numFmtId="190" formatCode="??0;\-??0;\-"/>
    <numFmt numFmtId="191" formatCode="0;\-0;\-"/>
    <numFmt numFmtId="192" formatCode="?0;\-?0;\-"/>
    <numFmt numFmtId="193" formatCode="??0.0;\-??0;\-"/>
    <numFmt numFmtId="194" formatCode="0.0_);[Red]\(0.0\)"/>
    <numFmt numFmtId="195" formatCode="0.##0;;\-"/>
    <numFmt numFmtId="196" formatCode="#,##0;\-#,##0;&quot;-&quot;;@"/>
    <numFmt numFmtId="197" formatCode="#,##0.00,,;\-#,##0.00,,;&quot;-&quot;;@"/>
    <numFmt numFmtId="198" formatCode="0.00_);[Red]\(0.00\)"/>
    <numFmt numFmtId="199" formatCode="#,##0.0_);\(#,##0.0\)"/>
    <numFmt numFmtId="200" formatCode="&quot;₩&quot;#,##0.00;[Red]&quot;₩&quot;\-#,##0.00"/>
    <numFmt numFmtId="201" formatCode="&quot;$&quot;#,##0_);[Red]\(&quot;$&quot;#,##0\)"/>
    <numFmt numFmtId="202" formatCode="_ &quot;₩&quot;* #,##0_ ;_ &quot;₩&quot;* \-#,##0_ ;_ &quot;₩&quot;* &quot;-&quot;_ ;_ @_ "/>
    <numFmt numFmtId="203" formatCode="&quot;₩&quot;#,##0;[Red]&quot;₩&quot;\-#,##0"/>
    <numFmt numFmtId="204" formatCode="&quot;$&quot;#,##0.00_);[Red]\(&quot;$&quot;#,##0.00\)"/>
    <numFmt numFmtId="205" formatCode="_ &quot;₩&quot;* #,##0.00_ ;_ &quot;₩&quot;* \-#,##0.00_ ;_ &quot;₩&quot;* &quot;-&quot;??_ ;_ @_ "/>
    <numFmt numFmtId="206" formatCode="_ * #,##0.00_ ;_ * \-#,##0.00_ ;_ * &quot;-&quot;??_ ;_ @_ "/>
    <numFmt numFmtId="207" formatCode="0.0_ "/>
    <numFmt numFmtId="208" formatCode="#,##0;\(#,##0\);&quot;-&quot;;@"/>
    <numFmt numFmtId="209" formatCode="#,##0,"/>
    <numFmt numFmtId="210" formatCode="#,##0.0;\(#,##0.0\);\ &quot;-&quot;\ "/>
    <numFmt numFmtId="211" formatCode="&quot;A$&quot;\ #,##0.0;&quot;$&quot;\-#,##0.0"/>
    <numFmt numFmtId="212" formatCode="&quot;$&quot;#,##0;\(&quot;$&quot;#,##0\)"/>
  </numFmts>
  <fonts count="77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Times New Roman"/>
      <family val="1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12"/>
      <name val="돋움"/>
      <family val="3"/>
      <charset val="129"/>
    </font>
    <font>
      <sz val="7"/>
      <name val="Times New Roman"/>
      <family val="1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b/>
      <sz val="9"/>
      <name val="바탕체"/>
      <family val="1"/>
      <charset val="129"/>
    </font>
    <font>
      <sz val="10"/>
      <name val="돋움체"/>
      <family val="3"/>
      <charset val="129"/>
    </font>
    <font>
      <sz val="8"/>
      <name val="Arial Narrow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Arial"/>
      <family val="2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1"/>
      <color indexed="8"/>
      <name val="돋움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나눔바른고딕 Light"/>
      <family val="3"/>
      <charset val="129"/>
    </font>
    <font>
      <sz val="12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10"/>
      <name val="나눔바른고딕 Light"/>
      <family val="3"/>
      <charset val="129"/>
    </font>
    <font>
      <sz val="9"/>
      <color indexed="10"/>
      <name val="나눔바른고딕 Light"/>
      <family val="3"/>
      <charset val="129"/>
    </font>
    <font>
      <sz val="10"/>
      <color indexed="12"/>
      <name val="나눔바른고딕 Light"/>
      <family val="3"/>
      <charset val="129"/>
    </font>
    <font>
      <sz val="12"/>
      <color indexed="10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14"/>
      <name val="나눔바른고딕 Light"/>
      <family val="3"/>
      <charset val="129"/>
    </font>
    <font>
      <sz val="10"/>
      <name val="바탕"/>
      <family val="1"/>
      <charset val="129"/>
    </font>
    <font>
      <u/>
      <sz val="10"/>
      <color indexed="36"/>
      <name val="바탕"/>
      <family val="1"/>
      <charset val="129"/>
    </font>
    <font>
      <sz val="10"/>
      <name val="굴림체"/>
      <family val="3"/>
      <charset val="129"/>
    </font>
    <font>
      <sz val="8"/>
      <name val="Arial"/>
      <family val="2"/>
    </font>
    <font>
      <sz val="11"/>
      <color indexed="8"/>
      <name val="맑은 고딕"/>
      <family val="2"/>
      <scheme val="minor"/>
    </font>
    <font>
      <sz val="8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sz val="8"/>
      <color theme="1"/>
      <name val="나눔바른고딕 Light"/>
      <family val="3"/>
      <charset val="129"/>
    </font>
    <font>
      <sz val="6"/>
      <color theme="1"/>
      <name val="나눔바른고딕 Light"/>
      <family val="3"/>
      <charset val="129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30">
    <xf numFmtId="0" fontId="0" fillId="0" borderId="0"/>
    <xf numFmtId="0" fontId="16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0" fontId="39" fillId="0" borderId="0" applyFont="0" applyFill="0" applyBorder="0" applyAlignment="0" applyProtection="0"/>
    <xf numFmtId="20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0" fontId="39" fillId="0" borderId="0" applyFont="0" applyFill="0" applyBorder="0" applyAlignment="0" applyProtection="0"/>
    <xf numFmtId="20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0" fontId="39" fillId="0" borderId="0" applyFont="0" applyFill="0" applyBorder="0" applyAlignment="0" applyProtection="0"/>
    <xf numFmtId="20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38" fontId="39" fillId="0" borderId="0" applyFont="0" applyFill="0" applyBorder="0" applyAlignment="0" applyProtection="0"/>
    <xf numFmtId="3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/>
    <xf numFmtId="0" fontId="36" fillId="0" borderId="0"/>
    <xf numFmtId="0" fontId="37" fillId="0" borderId="0"/>
    <xf numFmtId="0" fontId="38" fillId="0" borderId="0"/>
    <xf numFmtId="0" fontId="37" fillId="0" borderId="0"/>
    <xf numFmtId="0" fontId="40" fillId="0" borderId="0"/>
    <xf numFmtId="0" fontId="42" fillId="0" borderId="0"/>
    <xf numFmtId="0" fontId="38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42" fillId="0" borderId="0"/>
    <xf numFmtId="0" fontId="38" fillId="0" borderId="0"/>
    <xf numFmtId="0" fontId="43" fillId="0" borderId="0"/>
    <xf numFmtId="0" fontId="44" fillId="0" borderId="0"/>
    <xf numFmtId="0" fontId="41" fillId="0" borderId="0"/>
    <xf numFmtId="0" fontId="41" fillId="0" borderId="0"/>
    <xf numFmtId="0" fontId="43" fillId="0" borderId="0"/>
    <xf numFmtId="0" fontId="44" fillId="0" borderId="0"/>
    <xf numFmtId="0" fontId="39" fillId="0" borderId="0"/>
    <xf numFmtId="0" fontId="40" fillId="0" borderId="0"/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45" fillId="0" borderId="0" applyFill="0" applyBorder="0" applyAlignment="0" applyProtection="0"/>
    <xf numFmtId="2" fontId="45" fillId="0" borderId="0" applyFill="0" applyBorder="0" applyAlignment="0" applyProtection="0"/>
    <xf numFmtId="0" fontId="46" fillId="0" borderId="1" applyNumberFormat="0" applyAlignment="0" applyProtection="0">
      <alignment horizontal="left" vertical="center"/>
    </xf>
    <xf numFmtId="0" fontId="46" fillId="0" borderId="2">
      <alignment horizontal="left" vertical="center"/>
    </xf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5" fillId="0" borderId="0"/>
    <xf numFmtId="0" fontId="45" fillId="0" borderId="3" applyNumberFormat="0" applyFill="0" applyAlignment="0" applyProtection="0"/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0" borderId="4" applyNumberForma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0" fillId="21" borderId="5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0" borderId="0"/>
    <xf numFmtId="0" fontId="23" fillId="0" borderId="0" applyNumberFormat="0" applyFill="0" applyBorder="0" applyAlignment="0" applyProtection="0">
      <alignment vertical="center"/>
    </xf>
    <xf numFmtId="0" fontId="24" fillId="23" borderId="6" applyNumberFormat="0" applyAlignment="0" applyProtection="0">
      <alignment vertical="center"/>
    </xf>
    <xf numFmtId="0" fontId="3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0" fontId="25" fillId="0" borderId="0"/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7" borderId="4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20" borderId="12" applyNumberFormat="0" applyAlignment="0" applyProtection="0">
      <alignment vertical="center"/>
    </xf>
    <xf numFmtId="176" fontId="3" fillId="0" borderId="0" applyProtection="0"/>
    <xf numFmtId="0" fontId="3" fillId="0" borderId="0" applyFont="0" applyFill="0" applyBorder="0" applyAlignment="0" applyProtection="0"/>
    <xf numFmtId="0" fontId="35" fillId="0" borderId="0">
      <alignment vertical="center"/>
    </xf>
    <xf numFmtId="0" fontId="3" fillId="0" borderId="0" applyProtection="0"/>
    <xf numFmtId="0" fontId="10" fillId="0" borderId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0" fontId="54" fillId="0" borderId="0">
      <alignment vertical="center"/>
    </xf>
    <xf numFmtId="0" fontId="10" fillId="0" borderId="0" applyNumberFormat="0" applyFont="0" applyFill="0" applyBorder="0" applyAlignment="0" applyProtection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3" fillId="0" borderId="0" applyFill="0" applyAlignment="0"/>
    <xf numFmtId="41" fontId="3" fillId="0" borderId="0" applyFont="0" applyFill="0" applyBorder="0" applyAlignment="0" applyProtection="0">
      <alignment vertical="center"/>
    </xf>
    <xf numFmtId="0" fontId="3" fillId="0" borderId="0"/>
    <xf numFmtId="41" fontId="10" fillId="0" borderId="0" applyFont="0" applyFill="0" applyBorder="0" applyAlignment="0" applyProtection="0"/>
    <xf numFmtId="0" fontId="10" fillId="0" borderId="0">
      <alignment vertical="center"/>
    </xf>
    <xf numFmtId="0" fontId="3" fillId="0" borderId="0"/>
    <xf numFmtId="0" fontId="3" fillId="0" borderId="0"/>
    <xf numFmtId="0" fontId="10" fillId="0" borderId="0"/>
    <xf numFmtId="200" fontId="39" fillId="0" borderId="0" applyFont="0" applyFill="0" applyBorder="0" applyAlignment="0" applyProtection="0"/>
    <xf numFmtId="20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0" fontId="39" fillId="0" borderId="0" applyFont="0" applyFill="0" applyBorder="0" applyAlignment="0" applyProtection="0"/>
    <xf numFmtId="20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7" fillId="0" borderId="0" applyFill="0" applyBorder="0" applyAlignment="0" applyProtection="0"/>
    <xf numFmtId="176" fontId="3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2" fillId="0" borderId="0">
      <alignment vertical="center"/>
    </xf>
    <xf numFmtId="0" fontId="3" fillId="0" borderId="0"/>
    <xf numFmtId="176" fontId="3" fillId="0" borderId="0" applyFont="0" applyFill="0" applyBorder="0" applyAlignment="0" applyProtection="0"/>
    <xf numFmtId="0" fontId="68" fillId="0" borderId="0"/>
    <xf numFmtId="0" fontId="55" fillId="24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211" fontId="10" fillId="0" borderId="0"/>
    <xf numFmtId="212" fontId="10" fillId="0" borderId="0"/>
    <xf numFmtId="210" fontId="68" fillId="0" borderId="0"/>
    <xf numFmtId="38" fontId="71" fillId="27" borderId="0" applyNumberFormat="0" applyBorder="0" applyAlignment="0" applyProtection="0"/>
    <xf numFmtId="10" fontId="71" fillId="28" borderId="32" applyNumberFormat="0" applyBorder="0" applyAlignment="0" applyProtection="0"/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211" fontId="68" fillId="0" borderId="0"/>
    <xf numFmtId="10" fontId="25" fillId="0" borderId="0" applyFont="0" applyFill="0" applyBorder="0" applyAlignment="0" applyProtection="0"/>
    <xf numFmtId="0" fontId="69" fillId="0" borderId="0" applyNumberFormat="0" applyFill="0" applyBorder="0" applyAlignment="0" applyProtection="0">
      <alignment vertical="top"/>
      <protection locked="0"/>
    </xf>
    <xf numFmtId="176" fontId="70" fillId="0" borderId="0" applyFont="0" applyFill="0" applyBorder="0" applyAlignment="0" applyProtection="0"/>
    <xf numFmtId="0" fontId="55" fillId="0" borderId="0">
      <alignment vertical="center"/>
    </xf>
    <xf numFmtId="41" fontId="68" fillId="0" borderId="0" applyFont="0" applyFill="0" applyBorder="0" applyAlignment="0" applyProtection="0">
      <alignment vertical="center"/>
    </xf>
    <xf numFmtId="0" fontId="72" fillId="0" borderId="0">
      <alignment vertical="center"/>
    </xf>
    <xf numFmtId="41" fontId="68" fillId="0" borderId="0" applyFont="0" applyFill="0" applyBorder="0" applyAlignment="0" applyProtection="0">
      <alignment vertical="center"/>
    </xf>
    <xf numFmtId="0" fontId="68" fillId="0" borderId="0"/>
    <xf numFmtId="0" fontId="10" fillId="0" borderId="0"/>
    <xf numFmtId="0" fontId="10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39" fillId="0" borderId="0" applyFont="0" applyFill="0" applyBorder="0" applyAlignment="0" applyProtection="0"/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200" fontId="39" fillId="0" borderId="0" applyFont="0" applyFill="0" applyBorder="0" applyAlignment="0" applyProtection="0"/>
    <xf numFmtId="200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39" fillId="0" borderId="0" applyFont="0" applyFill="0" applyBorder="0" applyAlignment="0" applyProtection="0"/>
    <xf numFmtId="200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39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39" fillId="0" borderId="0" applyFont="0" applyFill="0" applyBorder="0" applyAlignment="0" applyProtection="0"/>
    <xf numFmtId="200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39" fillId="0" borderId="0" applyFont="0" applyFill="0" applyBorder="0" applyAlignment="0" applyProtection="0"/>
    <xf numFmtId="200" fontId="39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39" fillId="0" borderId="0" applyFont="0" applyFill="0" applyBorder="0" applyAlignment="0" applyProtection="0"/>
    <xf numFmtId="200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3" fontId="39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39" fillId="0" borderId="0" applyFont="0" applyFill="0" applyBorder="0" applyAlignment="0" applyProtection="0"/>
    <xf numFmtId="200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3" fillId="0" borderId="0" applyProtection="0"/>
  </cellStyleXfs>
  <cellXfs count="876">
    <xf numFmtId="0" fontId="0" fillId="0" borderId="0" xfId="0"/>
    <xf numFmtId="0" fontId="49" fillId="0" borderId="0" xfId="0" applyFont="1" applyFill="1" applyAlignment="1">
      <alignment horizontal="centerContinuous"/>
    </xf>
    <xf numFmtId="0" fontId="49" fillId="0" borderId="0" xfId="0" applyFont="1" applyFill="1" applyBorder="1" applyAlignment="1">
      <alignment horizontal="centerContinuous"/>
    </xf>
    <xf numFmtId="0" fontId="49" fillId="0" borderId="0" xfId="0" applyFont="1" applyFill="1" applyBorder="1" applyAlignment="1"/>
    <xf numFmtId="0" fontId="50" fillId="0" borderId="31" xfId="0" applyFont="1" applyFill="1" applyBorder="1" applyAlignment="1"/>
    <xf numFmtId="0" fontId="50" fillId="0" borderId="31" xfId="0" applyFont="1" applyFill="1" applyBorder="1" applyAlignment="1">
      <alignment horizontal="left"/>
    </xf>
    <xf numFmtId="0" fontId="50" fillId="0" borderId="31" xfId="0" applyFont="1" applyFill="1" applyBorder="1" applyAlignment="1">
      <alignment horizontal="right"/>
    </xf>
    <xf numFmtId="0" fontId="50" fillId="0" borderId="0" xfId="0" applyFont="1" applyFill="1" applyBorder="1" applyAlignment="1"/>
    <xf numFmtId="176" fontId="50" fillId="0" borderId="20" xfId="256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Continuous" vertical="center"/>
    </xf>
    <xf numFmtId="0" fontId="50" fillId="0" borderId="14" xfId="0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vertical="center"/>
    </xf>
    <xf numFmtId="0" fontId="50" fillId="0" borderId="27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" vertical="center"/>
    </xf>
    <xf numFmtId="176" fontId="50" fillId="0" borderId="19" xfId="256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Continuous" vertical="center"/>
    </xf>
    <xf numFmtId="0" fontId="50" fillId="0" borderId="17" xfId="0" applyFont="1" applyFill="1" applyBorder="1" applyAlignment="1">
      <alignment horizontal="centerContinuous" vertical="center"/>
    </xf>
    <xf numFmtId="0" fontId="50" fillId="0" borderId="16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left" vertical="center"/>
    </xf>
    <xf numFmtId="0" fontId="50" fillId="0" borderId="18" xfId="0" applyFont="1" applyFill="1" applyBorder="1" applyAlignment="1">
      <alignment horizontal="center" vertical="center"/>
    </xf>
    <xf numFmtId="176" fontId="50" fillId="0" borderId="21" xfId="256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Continuous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15" xfId="0" quotePrefix="1" applyFont="1" applyFill="1" applyBorder="1" applyAlignment="1">
      <alignment horizontal="centerContinuous" vertical="center"/>
    </xf>
    <xf numFmtId="187" fontId="50" fillId="0" borderId="0" xfId="256" quotePrefix="1" applyNumberFormat="1" applyFont="1" applyFill="1" applyBorder="1" applyAlignment="1">
      <alignment horizontal="center" vertical="center"/>
    </xf>
    <xf numFmtId="194" fontId="50" fillId="0" borderId="0" xfId="256" applyNumberFormat="1" applyFont="1" applyFill="1" applyBorder="1" applyAlignment="1">
      <alignment horizontal="center" vertical="center"/>
    </xf>
    <xf numFmtId="0" fontId="50" fillId="0" borderId="17" xfId="0" quotePrefix="1" applyFont="1" applyFill="1" applyBorder="1" applyAlignment="1">
      <alignment horizontal="centerContinuous" vertical="center"/>
    </xf>
    <xf numFmtId="0" fontId="51" fillId="0" borderId="0" xfId="0" applyFont="1" applyFill="1" applyBorder="1" applyAlignment="1">
      <alignment vertical="center"/>
    </xf>
    <xf numFmtId="0" fontId="50" fillId="0" borderId="18" xfId="0" applyFont="1" applyFill="1" applyBorder="1" applyAlignment="1">
      <alignment vertical="center"/>
    </xf>
    <xf numFmtId="0" fontId="50" fillId="0" borderId="14" xfId="0" applyFont="1" applyFill="1" applyBorder="1" applyAlignment="1">
      <alignment vertical="center"/>
    </xf>
    <xf numFmtId="0" fontId="50" fillId="0" borderId="13" xfId="0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0" fontId="50" fillId="0" borderId="30" xfId="0" applyFont="1" applyFill="1" applyBorder="1" applyAlignment="1">
      <alignment horizontal="left" vertical="center"/>
    </xf>
    <xf numFmtId="49" fontId="50" fillId="0" borderId="0" xfId="0" applyNumberFormat="1" applyFont="1" applyFill="1" applyBorder="1" applyAlignment="1">
      <alignment horizontal="right" vertical="center"/>
    </xf>
    <xf numFmtId="0" fontId="50" fillId="0" borderId="0" xfId="259" applyNumberFormat="1" applyFont="1" applyFill="1" applyAlignment="1">
      <alignment horizontal="left" vertical="center"/>
    </xf>
    <xf numFmtId="0" fontId="50" fillId="0" borderId="0" xfId="0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Continuous" vertical="center" shrinkToFit="1"/>
    </xf>
    <xf numFmtId="0" fontId="52" fillId="0" borderId="0" xfId="0" applyFont="1" applyFill="1" applyBorder="1" applyAlignment="1">
      <alignment horizontal="left" vertical="center"/>
    </xf>
    <xf numFmtId="176" fontId="50" fillId="0" borderId="0" xfId="256" quotePrefix="1" applyFont="1" applyFill="1" applyBorder="1" applyAlignment="1">
      <alignment horizontal="centerContinuous" vertical="center"/>
    </xf>
    <xf numFmtId="187" fontId="50" fillId="0" borderId="0" xfId="0" applyNumberFormat="1" applyFont="1" applyFill="1" applyBorder="1" applyAlignment="1">
      <alignment horizontal="center" vertical="center"/>
    </xf>
    <xf numFmtId="176" fontId="51" fillId="0" borderId="0" xfId="256" quotePrefix="1" applyNumberFormat="1" applyFont="1" applyFill="1" applyBorder="1" applyAlignment="1">
      <alignment horizontal="centerContinuous" vertical="center"/>
    </xf>
    <xf numFmtId="187" fontId="51" fillId="0" borderId="0" xfId="0" applyNumberFormat="1" applyFont="1" applyFill="1" applyBorder="1" applyAlignment="1">
      <alignment horizontal="center" vertical="center"/>
    </xf>
    <xf numFmtId="176" fontId="51" fillId="0" borderId="0" xfId="256" quotePrefix="1" applyFont="1" applyFill="1" applyBorder="1" applyAlignment="1">
      <alignment horizontal="centerContinuous" vertical="center"/>
    </xf>
    <xf numFmtId="3" fontId="50" fillId="0" borderId="0" xfId="0" applyNumberFormat="1" applyFont="1" applyFill="1" applyBorder="1" applyAlignment="1">
      <alignment vertical="center"/>
    </xf>
    <xf numFmtId="0" fontId="50" fillId="0" borderId="0" xfId="0" applyFont="1" applyBorder="1" applyAlignment="1">
      <alignment horizontal="right" vertical="center"/>
    </xf>
    <xf numFmtId="0" fontId="49" fillId="0" borderId="0" xfId="260" applyFont="1" applyBorder="1" applyAlignment="1"/>
    <xf numFmtId="0" fontId="50" fillId="0" borderId="31" xfId="260" applyFont="1" applyBorder="1" applyAlignment="1">
      <alignment horizontal="left"/>
    </xf>
    <xf numFmtId="0" fontId="50" fillId="0" borderId="31" xfId="260" applyFont="1" applyBorder="1" applyAlignment="1"/>
    <xf numFmtId="0" fontId="50" fillId="0" borderId="31" xfId="260" applyFont="1" applyBorder="1" applyAlignment="1">
      <alignment horizontal="right"/>
    </xf>
    <xf numFmtId="0" fontId="50" fillId="0" borderId="0" xfId="260" applyFont="1" applyBorder="1" applyAlignment="1"/>
    <xf numFmtId="0" fontId="50" fillId="0" borderId="0" xfId="260" applyFont="1" applyAlignment="1">
      <alignment vertical="center"/>
    </xf>
    <xf numFmtId="0" fontId="51" fillId="0" borderId="0" xfId="260" applyFont="1" applyAlignment="1">
      <alignment horizontal="center" vertical="center"/>
    </xf>
    <xf numFmtId="0" fontId="56" fillId="0" borderId="0" xfId="260" applyFont="1"/>
    <xf numFmtId="177" fontId="51" fillId="0" borderId="0" xfId="260" applyNumberFormat="1" applyFont="1" applyFill="1" applyBorder="1" applyAlignment="1">
      <alignment horizontal="center" vertical="center"/>
    </xf>
    <xf numFmtId="0" fontId="51" fillId="0" borderId="0" xfId="260" applyFont="1" applyBorder="1" applyAlignment="1">
      <alignment horizontal="center" vertical="center"/>
    </xf>
    <xf numFmtId="0" fontId="50" fillId="0" borderId="0" xfId="260" applyFont="1" applyBorder="1" applyAlignment="1">
      <alignment vertical="center"/>
    </xf>
    <xf numFmtId="0" fontId="51" fillId="0" borderId="28" xfId="260" applyFont="1" applyFill="1" applyBorder="1" applyAlignment="1">
      <alignment horizontal="center" vertical="center"/>
    </xf>
    <xf numFmtId="0" fontId="51" fillId="0" borderId="2" xfId="260" applyFont="1" applyFill="1" applyBorder="1" applyAlignment="1">
      <alignment horizontal="center" vertical="center"/>
    </xf>
    <xf numFmtId="0" fontId="49" fillId="0" borderId="0" xfId="260" applyFont="1" applyBorder="1" applyAlignment="1">
      <alignment horizontal="centerContinuous"/>
    </xf>
    <xf numFmtId="0" fontId="49" fillId="0" borderId="0" xfId="260" applyFont="1" applyAlignment="1">
      <alignment horizontal="center"/>
    </xf>
    <xf numFmtId="0" fontId="49" fillId="0" borderId="0" xfId="260" applyFont="1" applyAlignment="1">
      <alignment horizontal="centerContinuous"/>
    </xf>
    <xf numFmtId="0" fontId="50" fillId="0" borderId="0" xfId="260" applyFont="1" applyBorder="1" applyAlignment="1">
      <alignment horizontal="right"/>
    </xf>
    <xf numFmtId="0" fontId="50" fillId="0" borderId="20" xfId="260" applyFont="1" applyBorder="1" applyAlignment="1">
      <alignment horizontal="center" vertical="center"/>
    </xf>
    <xf numFmtId="0" fontId="50" fillId="0" borderId="29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/>
    </xf>
    <xf numFmtId="0" fontId="50" fillId="0" borderId="18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 wrapText="1"/>
    </xf>
    <xf numFmtId="0" fontId="50" fillId="0" borderId="26" xfId="260" applyFont="1" applyFill="1" applyBorder="1" applyAlignment="1">
      <alignment horizontal="center" vertical="center" wrapText="1"/>
    </xf>
    <xf numFmtId="177" fontId="50" fillId="0" borderId="16" xfId="260" applyNumberFormat="1" applyFont="1" applyFill="1" applyBorder="1" applyAlignment="1">
      <alignment horizontal="center" vertical="center"/>
    </xf>
    <xf numFmtId="177" fontId="50" fillId="0" borderId="30" xfId="260" applyNumberFormat="1" applyFont="1" applyFill="1" applyBorder="1" applyAlignment="1">
      <alignment horizontal="center" vertical="center"/>
    </xf>
    <xf numFmtId="177" fontId="50" fillId="0" borderId="26" xfId="260" applyNumberFormat="1" applyFont="1" applyFill="1" applyBorder="1" applyAlignment="1">
      <alignment horizontal="center" vertical="center"/>
    </xf>
    <xf numFmtId="0" fontId="50" fillId="0" borderId="16" xfId="260" applyFont="1" applyFill="1" applyBorder="1" applyAlignment="1">
      <alignment horizontal="center" vertical="center" wrapText="1"/>
    </xf>
    <xf numFmtId="0" fontId="51" fillId="0" borderId="15" xfId="260" applyFont="1" applyFill="1" applyBorder="1" applyAlignment="1">
      <alignment horizontal="center" vertical="center" wrapText="1"/>
    </xf>
    <xf numFmtId="0" fontId="51" fillId="0" borderId="17" xfId="260" applyFont="1" applyFill="1" applyBorder="1" applyAlignment="1">
      <alignment horizontal="center" vertical="center" wrapText="1"/>
    </xf>
    <xf numFmtId="0" fontId="51" fillId="0" borderId="0" xfId="260" applyFont="1" applyAlignment="1">
      <alignment vertical="center"/>
    </xf>
    <xf numFmtId="177" fontId="50" fillId="0" borderId="17" xfId="260" applyNumberFormat="1" applyFont="1" applyFill="1" applyBorder="1" applyAlignment="1">
      <alignment horizontal="center" vertical="center"/>
    </xf>
    <xf numFmtId="177" fontId="50" fillId="0" borderId="0" xfId="260" applyNumberFormat="1" applyFont="1" applyFill="1" applyBorder="1" applyAlignment="1">
      <alignment horizontal="center" vertical="center"/>
    </xf>
    <xf numFmtId="177" fontId="50" fillId="0" borderId="15" xfId="260" applyNumberFormat="1" applyFont="1" applyFill="1" applyBorder="1" applyAlignment="1">
      <alignment horizontal="center" vertical="center"/>
    </xf>
    <xf numFmtId="0" fontId="50" fillId="0" borderId="0" xfId="260" applyFont="1" applyAlignment="1">
      <alignment horizontal="center" vertical="center"/>
    </xf>
    <xf numFmtId="0" fontId="56" fillId="0" borderId="0" xfId="260" applyFont="1" applyBorder="1"/>
    <xf numFmtId="0" fontId="49" fillId="0" borderId="0" xfId="0" applyFont="1" applyAlignment="1">
      <alignment horizontal="centerContinuous"/>
    </xf>
    <xf numFmtId="0" fontId="49" fillId="0" borderId="0" xfId="0" applyFont="1" applyBorder="1" applyAlignment="1">
      <alignment horizontal="centerContinuous"/>
    </xf>
    <xf numFmtId="0" fontId="49" fillId="0" borderId="0" xfId="0" applyFont="1" applyBorder="1" applyAlignment="1">
      <alignment horizontal="left"/>
    </xf>
    <xf numFmtId="0" fontId="49" fillId="0" borderId="0" xfId="0" applyFont="1" applyBorder="1" applyAlignment="1"/>
    <xf numFmtId="0" fontId="50" fillId="0" borderId="31" xfId="0" applyFont="1" applyBorder="1" applyAlignment="1"/>
    <xf numFmtId="0" fontId="50" fillId="0" borderId="0" xfId="0" applyFont="1" applyBorder="1" applyAlignment="1">
      <alignment horizontal="left"/>
    </xf>
    <xf numFmtId="0" fontId="50" fillId="0" borderId="31" xfId="0" applyFont="1" applyBorder="1" applyAlignment="1">
      <alignment horizontal="right"/>
    </xf>
    <xf numFmtId="0" fontId="50" fillId="0" borderId="0" xfId="0" applyFont="1" applyBorder="1" applyAlignment="1"/>
    <xf numFmtId="0" fontId="50" fillId="0" borderId="13" xfId="0" applyFont="1" applyBorder="1" applyAlignment="1">
      <alignment horizontal="centerContinuous" vertical="center"/>
    </xf>
    <xf numFmtId="0" fontId="50" fillId="0" borderId="14" xfId="0" applyFont="1" applyBorder="1" applyAlignment="1">
      <alignment horizontal="centerContinuous" vertical="center"/>
    </xf>
    <xf numFmtId="0" fontId="50" fillId="0" borderId="0" xfId="0" applyFont="1" applyBorder="1" applyAlignment="1">
      <alignment horizontal="left" vertical="center"/>
    </xf>
    <xf numFmtId="0" fontId="50" fillId="0" borderId="22" xfId="0" applyFont="1" applyBorder="1" applyAlignment="1">
      <alignment horizontal="centerContinuous" vertical="center"/>
    </xf>
    <xf numFmtId="0" fontId="50" fillId="0" borderId="23" xfId="0" applyFont="1" applyBorder="1" applyAlignment="1">
      <alignment horizontal="left" vertical="center"/>
    </xf>
    <xf numFmtId="0" fontId="50" fillId="0" borderId="24" xfId="0" applyFont="1" applyBorder="1" applyAlignment="1">
      <alignment horizontal="left" vertical="center"/>
    </xf>
    <xf numFmtId="0" fontId="50" fillId="0" borderId="0" xfId="0" applyFont="1" applyBorder="1" applyAlignment="1">
      <alignment vertical="center"/>
    </xf>
    <xf numFmtId="0" fontId="50" fillId="0" borderId="25" xfId="0" applyFont="1" applyBorder="1" applyAlignment="1">
      <alignment horizontal="centerContinuous" vertical="center"/>
    </xf>
    <xf numFmtId="0" fontId="50" fillId="0" borderId="25" xfId="0" applyFont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6" xfId="0" applyFont="1" applyBorder="1" applyAlignment="1">
      <alignment horizontal="centerContinuous" vertical="center"/>
    </xf>
    <xf numFmtId="0" fontId="50" fillId="0" borderId="26" xfId="0" applyFont="1" applyBorder="1" applyAlignment="1">
      <alignment horizontal="centerContinuous" vertical="center"/>
    </xf>
    <xf numFmtId="0" fontId="50" fillId="0" borderId="25" xfId="0" applyFont="1" applyBorder="1" applyAlignment="1">
      <alignment vertical="center"/>
    </xf>
    <xf numFmtId="0" fontId="50" fillId="0" borderId="0" xfId="0" applyFont="1" applyBorder="1" applyAlignment="1">
      <alignment horizontal="centerContinuous" vertical="center"/>
    </xf>
    <xf numFmtId="0" fontId="50" fillId="0" borderId="15" xfId="0" applyFont="1" applyBorder="1" applyAlignment="1">
      <alignment horizontal="centerContinuous" vertical="center"/>
    </xf>
    <xf numFmtId="0" fontId="50" fillId="0" borderId="17" xfId="0" applyFont="1" applyBorder="1" applyAlignment="1">
      <alignment vertical="center"/>
    </xf>
    <xf numFmtId="0" fontId="50" fillId="0" borderId="17" xfId="0" applyFont="1" applyBorder="1" applyAlignment="1">
      <alignment horizontal="centerContinuous" vertical="center"/>
    </xf>
    <xf numFmtId="0" fontId="50" fillId="0" borderId="19" xfId="0" applyFont="1" applyBorder="1" applyAlignment="1">
      <alignment horizontal="left" vertical="center"/>
    </xf>
    <xf numFmtId="0" fontId="50" fillId="0" borderId="19" xfId="0" applyFont="1" applyBorder="1" applyAlignment="1">
      <alignment horizontal="centerContinuous" vertical="center"/>
    </xf>
    <xf numFmtId="0" fontId="50" fillId="0" borderId="19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50" fillId="0" borderId="19" xfId="0" applyFont="1" applyBorder="1" applyAlignment="1">
      <alignment vertical="center"/>
    </xf>
    <xf numFmtId="0" fontId="50" fillId="0" borderId="21" xfId="0" applyFont="1" applyBorder="1" applyAlignment="1">
      <alignment horizontal="centerContinuous" vertical="center"/>
    </xf>
    <xf numFmtId="0" fontId="50" fillId="0" borderId="21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Continuous" vertical="center"/>
    </xf>
    <xf numFmtId="0" fontId="50" fillId="0" borderId="14" xfId="0" applyFont="1" applyBorder="1" applyAlignment="1">
      <alignment vertical="center"/>
    </xf>
    <xf numFmtId="0" fontId="50" fillId="0" borderId="13" xfId="0" applyFont="1" applyBorder="1" applyAlignment="1">
      <alignment vertical="center"/>
    </xf>
    <xf numFmtId="0" fontId="50" fillId="0" borderId="13" xfId="0" applyFont="1" applyBorder="1" applyAlignment="1">
      <alignment horizontal="center" vertical="center"/>
    </xf>
    <xf numFmtId="0" fontId="50" fillId="0" borderId="0" xfId="0" quotePrefix="1" applyFont="1" applyBorder="1" applyAlignment="1">
      <alignment horizontal="center" vertical="center"/>
    </xf>
    <xf numFmtId="41" fontId="50" fillId="0" borderId="0" xfId="0" applyNumberFormat="1" applyFont="1" applyBorder="1" applyAlignment="1">
      <alignment horizontal="center" vertical="center"/>
    </xf>
    <xf numFmtId="41" fontId="50" fillId="0" borderId="0" xfId="243" applyNumberFormat="1" applyFont="1" applyBorder="1" applyAlignment="1">
      <alignment horizontal="center" vertical="center"/>
    </xf>
    <xf numFmtId="3" fontId="50" fillId="0" borderId="17" xfId="0" applyNumberFormat="1" applyFont="1" applyBorder="1" applyAlignment="1">
      <alignment horizontal="centerContinuous" vertical="center"/>
    </xf>
    <xf numFmtId="182" fontId="50" fillId="0" borderId="0" xfId="0" applyNumberFormat="1" applyFont="1" applyBorder="1" applyAlignment="1">
      <alignment horizontal="centerContinuous" vertical="center"/>
    </xf>
    <xf numFmtId="3" fontId="50" fillId="0" borderId="17" xfId="0" quotePrefix="1" applyNumberFormat="1" applyFont="1" applyBorder="1" applyAlignment="1">
      <alignment horizontal="centerContinuous" vertical="center"/>
    </xf>
    <xf numFmtId="176" fontId="50" fillId="0" borderId="0" xfId="256" applyFont="1" applyFill="1" applyBorder="1" applyAlignment="1">
      <alignment horizontal="center" vertical="center"/>
    </xf>
    <xf numFmtId="0" fontId="50" fillId="0" borderId="18" xfId="0" applyFont="1" applyBorder="1" applyAlignment="1">
      <alignment vertical="center"/>
    </xf>
    <xf numFmtId="3" fontId="50" fillId="0" borderId="13" xfId="0" applyNumberFormat="1" applyFont="1" applyBorder="1" applyAlignment="1">
      <alignment vertical="center"/>
    </xf>
    <xf numFmtId="3" fontId="50" fillId="0" borderId="14" xfId="0" applyNumberFormat="1" applyFont="1" applyBorder="1" applyAlignment="1">
      <alignment vertical="center"/>
    </xf>
    <xf numFmtId="3" fontId="50" fillId="0" borderId="14" xfId="0" applyNumberFormat="1" applyFont="1" applyBorder="1" applyAlignment="1">
      <alignment horizontal="right" vertical="center"/>
    </xf>
    <xf numFmtId="0" fontId="50" fillId="0" borderId="0" xfId="0" applyFont="1" applyAlignment="1">
      <alignment vertical="center"/>
    </xf>
    <xf numFmtId="176" fontId="50" fillId="0" borderId="14" xfId="256" applyFont="1" applyFill="1" applyBorder="1" applyAlignment="1">
      <alignment horizontal="center" vertical="center"/>
    </xf>
    <xf numFmtId="0" fontId="49" fillId="0" borderId="0" xfId="259" applyFont="1" applyFill="1" applyAlignment="1">
      <alignment horizontal="centerContinuous"/>
    </xf>
    <xf numFmtId="0" fontId="49" fillId="0" borderId="0" xfId="259" applyFont="1" applyFill="1" applyBorder="1" applyAlignment="1">
      <alignment horizontal="centerContinuous"/>
    </xf>
    <xf numFmtId="0" fontId="49" fillId="0" borderId="0" xfId="259" applyFont="1" applyFill="1" applyBorder="1" applyAlignment="1"/>
    <xf numFmtId="0" fontId="50" fillId="0" borderId="31" xfId="259" applyFont="1" applyFill="1" applyBorder="1" applyAlignment="1"/>
    <xf numFmtId="0" fontId="50" fillId="0" borderId="31" xfId="259" applyFont="1" applyFill="1" applyBorder="1" applyAlignment="1">
      <alignment horizontal="right"/>
    </xf>
    <xf numFmtId="0" fontId="50" fillId="0" borderId="0" xfId="259" applyFont="1" applyFill="1" applyBorder="1" applyAlignment="1"/>
    <xf numFmtId="0" fontId="50" fillId="0" borderId="17" xfId="259" applyFont="1" applyFill="1" applyBorder="1" applyAlignment="1">
      <alignment horizontal="centerContinuous" vertical="center"/>
    </xf>
    <xf numFmtId="0" fontId="50" fillId="0" borderId="0" xfId="259" applyFont="1" applyFill="1" applyBorder="1" applyAlignment="1">
      <alignment horizontal="centerContinuous" vertical="center"/>
    </xf>
    <xf numFmtId="0" fontId="50" fillId="0" borderId="23" xfId="259" applyFont="1" applyFill="1" applyBorder="1" applyAlignment="1">
      <alignment horizontal="centerContinuous" vertical="center"/>
    </xf>
    <xf numFmtId="0" fontId="50" fillId="0" borderId="24" xfId="259" applyFont="1" applyFill="1" applyBorder="1" applyAlignment="1">
      <alignment horizontal="centerContinuous" vertical="center"/>
    </xf>
    <xf numFmtId="0" fontId="50" fillId="0" borderId="29" xfId="259" applyFont="1" applyFill="1" applyBorder="1" applyAlignment="1">
      <alignment horizontal="centerContinuous" vertical="center"/>
    </xf>
    <xf numFmtId="176" fontId="50" fillId="0" borderId="17" xfId="256" applyFont="1" applyFill="1" applyBorder="1" applyAlignment="1">
      <alignment horizontal="left" vertical="center"/>
    </xf>
    <xf numFmtId="0" fontId="50" fillId="0" borderId="0" xfId="259" applyFont="1" applyFill="1" applyBorder="1" applyAlignment="1">
      <alignment vertical="center"/>
    </xf>
    <xf numFmtId="0" fontId="50" fillId="0" borderId="13" xfId="259" applyFont="1" applyFill="1" applyBorder="1" applyAlignment="1">
      <alignment horizontal="centerContinuous" vertical="center"/>
    </xf>
    <xf numFmtId="0" fontId="50" fillId="0" borderId="14" xfId="259" applyFont="1" applyFill="1" applyBorder="1" applyAlignment="1">
      <alignment horizontal="centerContinuous" vertical="center"/>
    </xf>
    <xf numFmtId="0" fontId="50" fillId="0" borderId="13" xfId="259" applyFont="1" applyFill="1" applyBorder="1" applyAlignment="1">
      <alignment horizontal="centerContinuous" vertical="center" shrinkToFit="1"/>
    </xf>
    <xf numFmtId="0" fontId="50" fillId="0" borderId="18" xfId="259" applyFont="1" applyFill="1" applyBorder="1" applyAlignment="1">
      <alignment horizontal="centerContinuous" vertical="center"/>
    </xf>
    <xf numFmtId="0" fontId="50" fillId="0" borderId="25" xfId="259" applyFont="1" applyFill="1" applyBorder="1" applyAlignment="1">
      <alignment horizontal="centerContinuous" vertical="center"/>
    </xf>
    <xf numFmtId="0" fontId="50" fillId="0" borderId="25" xfId="259" applyFont="1" applyFill="1" applyBorder="1" applyAlignment="1">
      <alignment horizontal="center" vertical="center"/>
    </xf>
    <xf numFmtId="0" fontId="50" fillId="0" borderId="15" xfId="259" applyFont="1" applyFill="1" applyBorder="1" applyAlignment="1">
      <alignment horizontal="centerContinuous" vertical="center"/>
    </xf>
    <xf numFmtId="0" fontId="50" fillId="0" borderId="19" xfId="259" applyFont="1" applyFill="1" applyBorder="1" applyAlignment="1">
      <alignment horizontal="centerContinuous" vertical="center"/>
    </xf>
    <xf numFmtId="0" fontId="50" fillId="0" borderId="21" xfId="259" applyFont="1" applyFill="1" applyBorder="1" applyAlignment="1">
      <alignment horizontal="centerContinuous" vertical="center" wrapText="1"/>
    </xf>
    <xf numFmtId="0" fontId="50" fillId="0" borderId="21" xfId="259" applyFont="1" applyFill="1" applyBorder="1" applyAlignment="1">
      <alignment horizontal="centerContinuous" vertical="center"/>
    </xf>
    <xf numFmtId="176" fontId="50" fillId="0" borderId="13" xfId="256" applyFont="1" applyFill="1" applyBorder="1" applyAlignment="1">
      <alignment horizontal="center" vertical="center"/>
    </xf>
    <xf numFmtId="49" fontId="50" fillId="0" borderId="15" xfId="256" applyNumberFormat="1" applyFont="1" applyFill="1" applyBorder="1" applyAlignment="1">
      <alignment horizontal="center" vertical="center"/>
    </xf>
    <xf numFmtId="41" fontId="50" fillId="0" borderId="17" xfId="259" applyNumberFormat="1" applyFont="1" applyFill="1" applyBorder="1" applyAlignment="1">
      <alignment horizontal="right" vertical="center"/>
    </xf>
    <xf numFmtId="41" fontId="50" fillId="0" borderId="0" xfId="259" applyNumberFormat="1" applyFont="1" applyFill="1" applyBorder="1" applyAlignment="1">
      <alignment horizontal="right" vertical="center"/>
    </xf>
    <xf numFmtId="49" fontId="50" fillId="0" borderId="17" xfId="256" applyNumberFormat="1" applyFont="1" applyFill="1" applyBorder="1" applyAlignment="1">
      <alignment horizontal="center" vertical="center"/>
    </xf>
    <xf numFmtId="0" fontId="50" fillId="0" borderId="18" xfId="259" applyFont="1" applyFill="1" applyBorder="1" applyAlignment="1">
      <alignment vertical="center"/>
    </xf>
    <xf numFmtId="0" fontId="50" fillId="0" borderId="14" xfId="259" applyFont="1" applyFill="1" applyBorder="1" applyAlignment="1">
      <alignment horizontal="right" vertical="center"/>
    </xf>
    <xf numFmtId="0" fontId="50" fillId="0" borderId="14" xfId="259" applyFont="1" applyFill="1" applyBorder="1" applyAlignment="1">
      <alignment vertical="center"/>
    </xf>
    <xf numFmtId="0" fontId="50" fillId="0" borderId="14" xfId="259" applyFont="1" applyFill="1" applyBorder="1" applyAlignment="1">
      <alignment horizontal="center" vertical="center"/>
    </xf>
    <xf numFmtId="3" fontId="50" fillId="0" borderId="14" xfId="259" applyNumberFormat="1" applyFont="1" applyFill="1" applyBorder="1" applyAlignment="1">
      <alignment horizontal="right" vertical="center"/>
    </xf>
    <xf numFmtId="0" fontId="50" fillId="0" borderId="13" xfId="259" applyFont="1" applyFill="1" applyBorder="1" applyAlignment="1">
      <alignment vertical="center"/>
    </xf>
    <xf numFmtId="0" fontId="50" fillId="0" borderId="0" xfId="259" applyFont="1" applyFill="1" applyAlignment="1">
      <alignment vertical="center"/>
    </xf>
    <xf numFmtId="0" fontId="50" fillId="0" borderId="0" xfId="259" applyFont="1" applyFill="1" applyAlignment="1">
      <alignment horizontal="right" vertical="center"/>
    </xf>
    <xf numFmtId="0" fontId="50" fillId="0" borderId="0" xfId="259" applyFont="1" applyFill="1" applyBorder="1" applyAlignment="1">
      <alignment horizontal="right" vertical="center"/>
    </xf>
    <xf numFmtId="3" fontId="50" fillId="0" borderId="0" xfId="259" applyNumberFormat="1" applyFont="1" applyFill="1" applyAlignment="1">
      <alignment vertical="center"/>
    </xf>
    <xf numFmtId="3" fontId="50" fillId="0" borderId="0" xfId="259" applyNumberFormat="1" applyFont="1" applyFill="1" applyBorder="1" applyAlignment="1">
      <alignment vertical="center"/>
    </xf>
    <xf numFmtId="3" fontId="50" fillId="0" borderId="0" xfId="259" applyNumberFormat="1" applyFont="1" applyFill="1" applyBorder="1" applyAlignment="1">
      <alignment horizontal="right" vertical="center"/>
    </xf>
    <xf numFmtId="0" fontId="57" fillId="0" borderId="0" xfId="0" applyFont="1" applyFill="1"/>
    <xf numFmtId="0" fontId="50" fillId="0" borderId="18" xfId="259" applyFont="1" applyFill="1" applyBorder="1" applyAlignment="1">
      <alignment horizontal="centerContinuous" vertical="center" shrinkToFit="1"/>
    </xf>
    <xf numFmtId="0" fontId="51" fillId="0" borderId="0" xfId="259" applyFont="1" applyFill="1" applyBorder="1" applyAlignment="1">
      <alignment vertical="center"/>
    </xf>
    <xf numFmtId="3" fontId="58" fillId="0" borderId="13" xfId="0" applyNumberFormat="1" applyFont="1" applyBorder="1" applyAlignment="1">
      <alignment vertical="center"/>
    </xf>
    <xf numFmtId="0" fontId="50" fillId="0" borderId="19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 shrinkToFit="1"/>
    </xf>
    <xf numFmtId="0" fontId="50" fillId="0" borderId="21" xfId="0" applyFont="1" applyFill="1" applyBorder="1" applyAlignment="1">
      <alignment horizontal="centerContinuous" vertical="center" shrinkToFit="1"/>
    </xf>
    <xf numFmtId="0" fontId="50" fillId="0" borderId="15" xfId="0" quotePrefix="1" applyFont="1" applyFill="1" applyBorder="1" applyAlignment="1">
      <alignment horizontal="center" vertical="center"/>
    </xf>
    <xf numFmtId="41" fontId="50" fillId="0" borderId="0" xfId="0" applyNumberFormat="1" applyFont="1" applyFill="1" applyBorder="1" applyAlignment="1">
      <alignment horizontal="right" vertical="center"/>
    </xf>
    <xf numFmtId="41" fontId="50" fillId="0" borderId="0" xfId="0" quotePrefix="1" applyNumberFormat="1" applyFont="1" applyFill="1" applyBorder="1" applyAlignment="1">
      <alignment horizontal="right" vertical="center"/>
    </xf>
    <xf numFmtId="0" fontId="50" fillId="0" borderId="0" xfId="0" quotePrefix="1" applyFont="1" applyFill="1" applyBorder="1" applyAlignment="1">
      <alignment horizontal="center" vertical="center"/>
    </xf>
    <xf numFmtId="0" fontId="50" fillId="0" borderId="17" xfId="0" quotePrefix="1" applyFont="1" applyFill="1" applyBorder="1" applyAlignment="1">
      <alignment horizontal="center" vertical="center"/>
    </xf>
    <xf numFmtId="0" fontId="50" fillId="0" borderId="14" xfId="0" applyFont="1" applyFill="1" applyBorder="1" applyAlignment="1">
      <alignment horizontal="right" vertical="center"/>
    </xf>
    <xf numFmtId="3" fontId="50" fillId="0" borderId="14" xfId="0" applyNumberFormat="1" applyFont="1" applyFill="1" applyBorder="1" applyAlignment="1">
      <alignment horizontal="right" vertical="center"/>
    </xf>
    <xf numFmtId="3" fontId="50" fillId="0" borderId="14" xfId="0" applyNumberFormat="1" applyFont="1" applyFill="1" applyBorder="1" applyAlignment="1">
      <alignment vertical="center"/>
    </xf>
    <xf numFmtId="0" fontId="50" fillId="0" borderId="0" xfId="0" applyFont="1" applyFill="1" applyAlignment="1">
      <alignment horizontal="right" vertical="center"/>
    </xf>
    <xf numFmtId="3" fontId="50" fillId="0" borderId="0" xfId="0" applyNumberFormat="1" applyFont="1" applyFill="1" applyAlignment="1">
      <alignment horizontal="right" vertical="center"/>
    </xf>
    <xf numFmtId="3" fontId="50" fillId="0" borderId="0" xfId="0" applyNumberFormat="1" applyFont="1" applyFill="1" applyBorder="1" applyAlignment="1">
      <alignment horizontal="right" vertical="center"/>
    </xf>
    <xf numFmtId="3" fontId="50" fillId="0" borderId="0" xfId="0" applyNumberFormat="1" applyFont="1" applyFill="1" applyAlignment="1">
      <alignment vertical="center"/>
    </xf>
    <xf numFmtId="0" fontId="57" fillId="0" borderId="0" xfId="0" applyFont="1" applyFill="1" applyAlignment="1">
      <alignment horizontal="right"/>
    </xf>
    <xf numFmtId="0" fontId="57" fillId="0" borderId="0" xfId="0" applyFont="1" applyFill="1" applyBorder="1" applyAlignment="1">
      <alignment horizontal="right"/>
    </xf>
    <xf numFmtId="0" fontId="57" fillId="0" borderId="0" xfId="0" applyFont="1" applyFill="1" applyBorder="1"/>
    <xf numFmtId="3" fontId="57" fillId="0" borderId="0" xfId="0" applyNumberFormat="1" applyFont="1" applyFill="1"/>
    <xf numFmtId="3" fontId="57" fillId="0" borderId="0" xfId="0" applyNumberFormat="1" applyFont="1" applyFill="1" applyBorder="1"/>
    <xf numFmtId="0" fontId="50" fillId="0" borderId="18" xfId="0" applyFont="1" applyFill="1" applyBorder="1" applyAlignment="1">
      <alignment horizontal="center" vertical="center" shrinkToFit="1"/>
    </xf>
    <xf numFmtId="0" fontId="50" fillId="0" borderId="25" xfId="0" applyFont="1" applyFill="1" applyBorder="1" applyAlignment="1">
      <alignment horizontal="center" vertical="center"/>
    </xf>
    <xf numFmtId="41" fontId="50" fillId="0" borderId="15" xfId="0" quotePrefix="1" applyNumberFormat="1" applyFont="1" applyFill="1" applyBorder="1" applyAlignment="1">
      <alignment horizontal="right" vertical="center"/>
    </xf>
    <xf numFmtId="0" fontId="50" fillId="0" borderId="26" xfId="0" applyFont="1" applyFill="1" applyBorder="1" applyAlignment="1">
      <alignment horizontal="centerContinuous" vertical="center"/>
    </xf>
    <xf numFmtId="0" fontId="50" fillId="0" borderId="21" xfId="0" applyFont="1" applyFill="1" applyBorder="1" applyAlignment="1">
      <alignment horizontal="center" vertical="center"/>
    </xf>
    <xf numFmtId="0" fontId="57" fillId="0" borderId="0" xfId="262" applyNumberFormat="1" applyFont="1" applyFill="1" applyAlignment="1">
      <alignment horizontal="left"/>
    </xf>
    <xf numFmtId="0" fontId="57" fillId="0" borderId="0" xfId="0" applyFont="1"/>
    <xf numFmtId="0" fontId="49" fillId="0" borderId="0" xfId="262" applyNumberFormat="1" applyFont="1" applyFill="1" applyAlignment="1">
      <alignment horizontal="centerContinuous"/>
    </xf>
    <xf numFmtId="0" fontId="49" fillId="0" borderId="0" xfId="262" applyNumberFormat="1" applyFont="1" applyFill="1" applyBorder="1" applyAlignment="1">
      <alignment horizontal="left"/>
    </xf>
    <xf numFmtId="0" fontId="59" fillId="0" borderId="0" xfId="262" applyNumberFormat="1" applyFont="1" applyFill="1" applyAlignment="1">
      <alignment horizontal="centerContinuous"/>
    </xf>
    <xf numFmtId="0" fontId="49" fillId="0" borderId="0" xfId="262" applyNumberFormat="1" applyFont="1" applyFill="1" applyBorder="1" applyAlignment="1">
      <alignment horizontal="centerContinuous"/>
    </xf>
    <xf numFmtId="0" fontId="52" fillId="0" borderId="0" xfId="262" applyNumberFormat="1" applyFont="1" applyFill="1" applyBorder="1" applyAlignment="1">
      <alignment horizontal="left"/>
    </xf>
    <xf numFmtId="0" fontId="52" fillId="0" borderId="0" xfId="262" applyNumberFormat="1" applyFont="1" applyFill="1" applyBorder="1"/>
    <xf numFmtId="0" fontId="52" fillId="0" borderId="0" xfId="262" applyNumberFormat="1" applyFont="1" applyFill="1"/>
    <xf numFmtId="0" fontId="52" fillId="0" borderId="0" xfId="262" applyNumberFormat="1" applyFont="1" applyFill="1" applyAlignment="1">
      <alignment horizontal="right"/>
    </xf>
    <xf numFmtId="0" fontId="52" fillId="0" borderId="0" xfId="262" applyNumberFormat="1" applyFont="1" applyFill="1" applyBorder="1" applyAlignment="1">
      <alignment horizontal="right"/>
    </xf>
    <xf numFmtId="180" fontId="51" fillId="0" borderId="0" xfId="0" applyNumberFormat="1" applyFont="1" applyFill="1" applyBorder="1" applyAlignment="1">
      <alignment horizontal="left"/>
    </xf>
    <xf numFmtId="0" fontId="50" fillId="0" borderId="31" xfId="262" applyNumberFormat="1" applyFont="1" applyFill="1" applyBorder="1"/>
    <xf numFmtId="196" fontId="50" fillId="0" borderId="31" xfId="262" applyNumberFormat="1" applyFont="1" applyFill="1" applyBorder="1"/>
    <xf numFmtId="0" fontId="50" fillId="0" borderId="0" xfId="262" applyNumberFormat="1" applyFont="1" applyFill="1" applyBorder="1" applyAlignment="1">
      <alignment horizontal="left"/>
    </xf>
    <xf numFmtId="0" fontId="50" fillId="0" borderId="31" xfId="259" applyNumberFormat="1" applyFont="1" applyFill="1" applyBorder="1" applyAlignment="1">
      <alignment horizontal="right"/>
    </xf>
    <xf numFmtId="196" fontId="51" fillId="0" borderId="31" xfId="275" quotePrefix="1" applyNumberFormat="1" applyFont="1" applyFill="1" applyBorder="1" applyAlignment="1">
      <alignment horizontal="right" vertical="top"/>
    </xf>
    <xf numFmtId="196" fontId="51" fillId="0" borderId="0" xfId="275" quotePrefix="1" applyNumberFormat="1" applyFont="1" applyFill="1" applyBorder="1" applyAlignment="1">
      <alignment horizontal="right" vertical="top"/>
    </xf>
    <xf numFmtId="0" fontId="50" fillId="0" borderId="0" xfId="262" applyNumberFormat="1" applyFont="1" applyFill="1" applyBorder="1"/>
    <xf numFmtId="0" fontId="50" fillId="0" borderId="0" xfId="0" applyFont="1"/>
    <xf numFmtId="0" fontId="50" fillId="0" borderId="0" xfId="262" applyNumberFormat="1" applyFont="1" applyFill="1" applyBorder="1" applyAlignment="1">
      <alignment horizontal="center" vertical="center"/>
    </xf>
    <xf numFmtId="0" fontId="50" fillId="0" borderId="13" xfId="262" applyNumberFormat="1" applyFont="1" applyFill="1" applyBorder="1" applyAlignment="1">
      <alignment horizontal="centerContinuous" vertical="center"/>
    </xf>
    <xf numFmtId="0" fontId="50" fillId="0" borderId="14" xfId="262" applyNumberFormat="1" applyFont="1" applyFill="1" applyBorder="1" applyAlignment="1">
      <alignment horizontal="centerContinuous" vertical="center"/>
    </xf>
    <xf numFmtId="0" fontId="50" fillId="0" borderId="18" xfId="262" applyNumberFormat="1" applyFont="1" applyFill="1" applyBorder="1" applyAlignment="1">
      <alignment horizontal="centerContinuous" vertical="center"/>
    </xf>
    <xf numFmtId="0" fontId="50" fillId="0" borderId="0" xfId="262" applyNumberFormat="1" applyFont="1" applyFill="1" applyBorder="1" applyAlignment="1">
      <alignment horizontal="left" vertical="center"/>
    </xf>
    <xf numFmtId="0" fontId="50" fillId="0" borderId="17" xfId="262" applyNumberFormat="1" applyFont="1" applyFill="1" applyBorder="1" applyAlignment="1">
      <alignment horizontal="left" vertical="center"/>
    </xf>
    <xf numFmtId="0" fontId="50" fillId="0" borderId="29" xfId="262" applyNumberFormat="1" applyFont="1" applyFill="1" applyBorder="1" applyAlignment="1">
      <alignment horizontal="center" vertical="center"/>
    </xf>
    <xf numFmtId="0" fontId="50" fillId="0" borderId="0" xfId="262" applyNumberFormat="1" applyFont="1" applyFill="1" applyBorder="1" applyAlignment="1">
      <alignment vertical="center"/>
    </xf>
    <xf numFmtId="0" fontId="50" fillId="0" borderId="27" xfId="262" applyNumberFormat="1" applyFont="1" applyFill="1" applyBorder="1" applyAlignment="1">
      <alignment horizontal="center" vertical="center"/>
    </xf>
    <xf numFmtId="0" fontId="50" fillId="0" borderId="23" xfId="262" applyNumberFormat="1" applyFont="1" applyFill="1" applyBorder="1" applyAlignment="1">
      <alignment horizontal="left" vertical="center"/>
    </xf>
    <xf numFmtId="0" fontId="50" fillId="0" borderId="17" xfId="262" applyNumberFormat="1" applyFont="1" applyFill="1" applyBorder="1" applyAlignment="1">
      <alignment horizontal="centerContinuous" vertical="center"/>
    </xf>
    <xf numFmtId="0" fontId="50" fillId="0" borderId="15" xfId="262" applyNumberFormat="1" applyFont="1" applyFill="1" applyBorder="1" applyAlignment="1">
      <alignment horizontal="centerContinuous" vertical="center"/>
    </xf>
    <xf numFmtId="0" fontId="50" fillId="0" borderId="34" xfId="262" applyNumberFormat="1" applyFont="1" applyFill="1" applyBorder="1" applyAlignment="1">
      <alignment horizontal="centerContinuous" vertical="center"/>
    </xf>
    <xf numFmtId="0" fontId="50" fillId="0" borderId="26" xfId="262" applyNumberFormat="1" applyFont="1" applyFill="1" applyBorder="1" applyAlignment="1">
      <alignment horizontal="centerContinuous" vertical="center"/>
    </xf>
    <xf numFmtId="0" fontId="50" fillId="0" borderId="17" xfId="0" applyNumberFormat="1" applyFont="1" applyFill="1" applyBorder="1" applyAlignment="1">
      <alignment horizontal="center" vertical="center"/>
    </xf>
    <xf numFmtId="0" fontId="50" fillId="0" borderId="16" xfId="262" applyNumberFormat="1" applyFont="1" applyFill="1" applyBorder="1" applyAlignment="1">
      <alignment horizontal="centerContinuous" vertical="center"/>
    </xf>
    <xf numFmtId="0" fontId="50" fillId="0" borderId="0" xfId="262" applyNumberFormat="1" applyFont="1" applyFill="1" applyBorder="1" applyAlignment="1">
      <alignment horizontal="centerContinuous" vertical="center"/>
    </xf>
    <xf numFmtId="0" fontId="50" fillId="0" borderId="18" xfId="262" applyNumberFormat="1" applyFont="1" applyFill="1" applyBorder="1" applyAlignment="1">
      <alignment horizontal="center" vertical="center"/>
    </xf>
    <xf numFmtId="0" fontId="50" fillId="0" borderId="21" xfId="262" applyNumberFormat="1" applyFont="1" applyFill="1" applyBorder="1" applyAlignment="1">
      <alignment horizontal="centerContinuous" vertical="center" shrinkToFit="1"/>
    </xf>
    <xf numFmtId="0" fontId="50" fillId="0" borderId="18" xfId="262" applyNumberFormat="1" applyFont="1" applyFill="1" applyBorder="1" applyAlignment="1">
      <alignment horizontal="center" vertical="center" shrinkToFit="1"/>
    </xf>
    <xf numFmtId="0" fontId="50" fillId="0" borderId="32" xfId="262" applyNumberFormat="1" applyFont="1" applyFill="1" applyBorder="1" applyAlignment="1">
      <alignment horizontal="centerContinuous" vertical="center" shrinkToFit="1"/>
    </xf>
    <xf numFmtId="0" fontId="50" fillId="0" borderId="13" xfId="262" applyNumberFormat="1" applyFont="1" applyFill="1" applyBorder="1" applyAlignment="1">
      <alignment horizontal="center" vertical="center"/>
    </xf>
    <xf numFmtId="0" fontId="50" fillId="0" borderId="14" xfId="262" applyNumberFormat="1" applyFont="1" applyFill="1" applyBorder="1" applyAlignment="1">
      <alignment horizontal="center" vertical="center"/>
    </xf>
    <xf numFmtId="0" fontId="50" fillId="0" borderId="32" xfId="262" applyNumberFormat="1" applyFont="1" applyFill="1" applyBorder="1" applyAlignment="1">
      <alignment horizontal="left" vertical="center" shrinkToFit="1"/>
    </xf>
    <xf numFmtId="0" fontId="50" fillId="0" borderId="32" xfId="262" applyNumberFormat="1" applyFont="1" applyFill="1" applyBorder="1" applyAlignment="1">
      <alignment horizontal="left" vertical="center"/>
    </xf>
    <xf numFmtId="0" fontId="50" fillId="0" borderId="18" xfId="262" applyNumberFormat="1" applyFont="1" applyFill="1" applyBorder="1" applyAlignment="1">
      <alignment vertical="center" shrinkToFit="1"/>
    </xf>
    <xf numFmtId="196" fontId="50" fillId="0" borderId="0" xfId="262" applyNumberFormat="1" applyFont="1" applyFill="1" applyBorder="1" applyAlignment="1">
      <alignment horizontal="right" vertical="center"/>
    </xf>
    <xf numFmtId="208" fontId="50" fillId="0" borderId="0" xfId="276" applyNumberFormat="1" applyFont="1" applyFill="1" applyBorder="1" applyAlignment="1">
      <alignment horizontal="right" vertical="center" wrapText="1"/>
    </xf>
    <xf numFmtId="0" fontId="50" fillId="0" borderId="0" xfId="262" applyNumberFormat="1" applyFont="1" applyFill="1"/>
    <xf numFmtId="0" fontId="50" fillId="0" borderId="0" xfId="262" applyNumberFormat="1" applyFont="1" applyFill="1" applyAlignment="1">
      <alignment horizontal="right"/>
    </xf>
    <xf numFmtId="0" fontId="50" fillId="0" borderId="0" xfId="262" applyNumberFormat="1" applyFont="1" applyFill="1" applyBorder="1" applyAlignment="1">
      <alignment horizontal="right"/>
    </xf>
    <xf numFmtId="0" fontId="49" fillId="0" borderId="0" xfId="262" applyFont="1" applyFill="1" applyBorder="1" applyAlignment="1">
      <alignment horizontal="centerContinuous"/>
    </xf>
    <xf numFmtId="0" fontId="49" fillId="0" borderId="0" xfId="262" applyFont="1" applyFill="1" applyAlignment="1">
      <alignment horizontal="centerContinuous"/>
    </xf>
    <xf numFmtId="0" fontId="49" fillId="0" borderId="0" xfId="262" applyFont="1" applyFill="1" applyBorder="1" applyAlignment="1"/>
    <xf numFmtId="0" fontId="50" fillId="0" borderId="31" xfId="262" applyFont="1" applyFill="1" applyBorder="1" applyAlignment="1"/>
    <xf numFmtId="0" fontId="50" fillId="0" borderId="31" xfId="262" applyFont="1" applyFill="1" applyBorder="1" applyAlignment="1">
      <alignment horizontal="left"/>
    </xf>
    <xf numFmtId="0" fontId="50" fillId="0" borderId="31" xfId="262" applyFont="1" applyFill="1" applyBorder="1" applyAlignment="1">
      <alignment horizontal="right"/>
    </xf>
    <xf numFmtId="0" fontId="50" fillId="0" borderId="0" xfId="262" applyFont="1" applyFill="1" applyBorder="1" applyAlignment="1"/>
    <xf numFmtId="0" fontId="50" fillId="0" borderId="0" xfId="0" applyNumberFormat="1" applyFont="1" applyFill="1" applyBorder="1" applyAlignment="1">
      <alignment horizontal="centerContinuous" vertical="center" wrapText="1"/>
    </xf>
    <xf numFmtId="0" fontId="50" fillId="0" borderId="0" xfId="0" applyNumberFormat="1" applyFont="1" applyFill="1" applyBorder="1" applyAlignment="1">
      <alignment horizontal="center" vertical="center" shrinkToFit="1"/>
    </xf>
    <xf numFmtId="0" fontId="50" fillId="0" borderId="15" xfId="0" applyNumberFormat="1" applyFont="1" applyFill="1" applyBorder="1" applyAlignment="1">
      <alignment horizontal="center" vertical="center"/>
    </xf>
    <xf numFmtId="0" fontId="64" fillId="0" borderId="0" xfId="0" applyNumberFormat="1" applyFont="1" applyFill="1"/>
    <xf numFmtId="0" fontId="57" fillId="0" borderId="0" xfId="0" applyNumberFormat="1" applyFont="1" applyFill="1" applyAlignment="1">
      <alignment horizontal="right"/>
    </xf>
    <xf numFmtId="0" fontId="57" fillId="0" borderId="0" xfId="0" applyNumberFormat="1" applyFont="1" applyFill="1"/>
    <xf numFmtId="0" fontId="63" fillId="0" borderId="0" xfId="0" applyNumberFormat="1" applyFont="1" applyFill="1"/>
    <xf numFmtId="0" fontId="52" fillId="0" borderId="0" xfId="0" applyNumberFormat="1" applyFont="1" applyFill="1" applyAlignment="1">
      <alignment horizontal="center"/>
    </xf>
    <xf numFmtId="0" fontId="62" fillId="0" borderId="0" xfId="0" applyNumberFormat="1" applyFont="1" applyFill="1"/>
    <xf numFmtId="0" fontId="52" fillId="0" borderId="0" xfId="0" applyNumberFormat="1" applyFont="1" applyFill="1" applyAlignment="1">
      <alignment horizontal="right"/>
    </xf>
    <xf numFmtId="0" fontId="52" fillId="0" borderId="0" xfId="0" applyNumberFormat="1" applyFont="1" applyFill="1"/>
    <xf numFmtId="0" fontId="50" fillId="0" borderId="0" xfId="0" applyNumberFormat="1" applyFont="1" applyFill="1"/>
    <xf numFmtId="0" fontId="61" fillId="0" borderId="0" xfId="0" applyNumberFormat="1" applyFont="1" applyFill="1" applyAlignment="1">
      <alignment vertical="center"/>
    </xf>
    <xf numFmtId="0" fontId="61" fillId="0" borderId="0" xfId="0" applyNumberFormat="1" applyFont="1" applyFill="1" applyBorder="1" applyAlignment="1">
      <alignment horizontal="left" vertical="center"/>
    </xf>
    <xf numFmtId="0" fontId="50" fillId="0" borderId="0" xfId="0" applyNumberFormat="1" applyFont="1" applyFill="1" applyAlignment="1">
      <alignment horizontal="center" vertical="center"/>
    </xf>
    <xf numFmtId="0" fontId="50" fillId="0" borderId="0" xfId="0" applyNumberFormat="1" applyFont="1" applyFill="1" applyBorder="1" applyAlignment="1">
      <alignment horizontal="right" vertical="center"/>
    </xf>
    <xf numFmtId="0" fontId="61" fillId="0" borderId="0" xfId="0" applyNumberFormat="1" applyFont="1" applyFill="1" applyAlignment="1">
      <alignment horizontal="right" vertical="center"/>
    </xf>
    <xf numFmtId="0" fontId="61" fillId="0" borderId="0" xfId="0" applyNumberFormat="1" applyFont="1" applyFill="1" applyBorder="1" applyAlignment="1">
      <alignment horizontal="right" vertical="center"/>
    </xf>
    <xf numFmtId="0" fontId="50" fillId="0" borderId="0" xfId="0" applyNumberFormat="1" applyFont="1" applyFill="1" applyAlignment="1">
      <alignment horizontal="right" vertical="center"/>
    </xf>
    <xf numFmtId="0" fontId="50" fillId="0" borderId="13" xfId="0" applyNumberFormat="1" applyFont="1" applyFill="1" applyBorder="1" applyAlignment="1">
      <alignment horizontal="right" vertical="center"/>
    </xf>
    <xf numFmtId="0" fontId="61" fillId="0" borderId="14" xfId="0" applyNumberFormat="1" applyFont="1" applyFill="1" applyBorder="1" applyAlignment="1">
      <alignment horizontal="right" vertical="center"/>
    </xf>
    <xf numFmtId="0" fontId="61" fillId="0" borderId="14" xfId="0" applyNumberFormat="1" applyFont="1" applyFill="1" applyBorder="1" applyAlignment="1">
      <alignment horizontal="left" vertical="center"/>
    </xf>
    <xf numFmtId="0" fontId="50" fillId="0" borderId="14" xfId="0" applyNumberFormat="1" applyFont="1" applyFill="1" applyBorder="1" applyAlignment="1">
      <alignment horizontal="right" vertical="center"/>
    </xf>
    <xf numFmtId="0" fontId="50" fillId="0" borderId="18" xfId="0" applyNumberFormat="1" applyFont="1" applyFill="1" applyBorder="1" applyAlignment="1">
      <alignment vertical="center"/>
    </xf>
    <xf numFmtId="0" fontId="50" fillId="0" borderId="0" xfId="0" applyNumberFormat="1" applyFont="1" applyFill="1" applyAlignment="1">
      <alignment vertical="center" shrinkToFit="1"/>
    </xf>
    <xf numFmtId="0" fontId="50" fillId="0" borderId="17" xfId="0" applyNumberFormat="1" applyFont="1" applyFill="1" applyBorder="1" applyAlignment="1">
      <alignment horizontal="center" vertical="center" shrinkToFit="1"/>
    </xf>
    <xf numFmtId="0" fontId="50" fillId="0" borderId="0" xfId="0" applyNumberFormat="1" applyFont="1" applyFill="1" applyAlignment="1">
      <alignment horizontal="center" vertical="center" shrinkToFit="1"/>
    </xf>
    <xf numFmtId="183" fontId="50" fillId="0" borderId="0" xfId="0" applyNumberFormat="1" applyFont="1" applyFill="1" applyAlignment="1">
      <alignment horizontal="center" vertical="center"/>
    </xf>
    <xf numFmtId="183" fontId="50" fillId="0" borderId="0" xfId="0" applyNumberFormat="1" applyFont="1" applyFill="1" applyAlignment="1">
      <alignment horizontal="center" vertical="center" shrinkToFit="1"/>
    </xf>
    <xf numFmtId="185" fontId="50" fillId="0" borderId="0" xfId="0" applyNumberFormat="1" applyFont="1" applyFill="1" applyAlignment="1">
      <alignment horizontal="center" vertical="center" shrinkToFit="1"/>
    </xf>
    <xf numFmtId="177" fontId="50" fillId="0" borderId="0" xfId="243" applyNumberFormat="1" applyFont="1" applyFill="1" applyAlignment="1">
      <alignment horizontal="center" vertical="center" shrinkToFit="1"/>
    </xf>
    <xf numFmtId="0" fontId="50" fillId="0" borderId="15" xfId="0" applyNumberFormat="1" applyFont="1" applyFill="1" applyBorder="1" applyAlignment="1">
      <alignment horizontal="center" vertical="center" shrinkToFit="1"/>
    </xf>
    <xf numFmtId="0" fontId="50" fillId="0" borderId="34" xfId="0" applyNumberFormat="1" applyFont="1" applyFill="1" applyBorder="1" applyAlignment="1">
      <alignment horizontal="centerContinuous" vertical="center" wrapText="1"/>
    </xf>
    <xf numFmtId="0" fontId="50" fillId="0" borderId="14" xfId="0" applyNumberFormat="1" applyFont="1" applyFill="1" applyBorder="1" applyAlignment="1">
      <alignment horizontal="center" vertical="center"/>
    </xf>
    <xf numFmtId="0" fontId="50" fillId="0" borderId="14" xfId="0" applyNumberFormat="1" applyFont="1" applyFill="1" applyBorder="1" applyAlignment="1">
      <alignment vertical="center"/>
    </xf>
    <xf numFmtId="0" fontId="50" fillId="0" borderId="13" xfId="0" applyNumberFormat="1" applyFont="1" applyFill="1" applyBorder="1" applyAlignment="1">
      <alignment horizontal="centerContinuous" vertical="center" shrinkToFit="1"/>
    </xf>
    <xf numFmtId="0" fontId="50" fillId="0" borderId="14" xfId="0" applyNumberFormat="1" applyFont="1" applyFill="1" applyBorder="1" applyAlignment="1">
      <alignment horizontal="centerContinuous" vertical="center"/>
    </xf>
    <xf numFmtId="0" fontId="50" fillId="0" borderId="21" xfId="0" applyNumberFormat="1" applyFont="1" applyFill="1" applyBorder="1" applyAlignment="1">
      <alignment horizontal="centerContinuous" vertical="center"/>
    </xf>
    <xf numFmtId="0" fontId="50" fillId="0" borderId="13" xfId="0" applyNumberFormat="1" applyFont="1" applyFill="1" applyBorder="1" applyAlignment="1">
      <alignment horizontal="centerContinuous" vertical="center"/>
    </xf>
    <xf numFmtId="0" fontId="50" fillId="0" borderId="13" xfId="0" applyNumberFormat="1" applyFont="1" applyFill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Continuous" vertical="center" shrinkToFit="1"/>
    </xf>
    <xf numFmtId="0" fontId="50" fillId="0" borderId="0" xfId="0" applyNumberFormat="1" applyFont="1" applyFill="1" applyBorder="1" applyAlignment="1">
      <alignment vertical="center"/>
    </xf>
    <xf numFmtId="0" fontId="50" fillId="0" borderId="0" xfId="0" applyNumberFormat="1" applyFont="1" applyFill="1" applyBorder="1" applyAlignment="1">
      <alignment horizontal="centerContinuous" vertical="center"/>
    </xf>
    <xf numFmtId="0" fontId="50" fillId="0" borderId="16" xfId="0" applyNumberFormat="1" applyFont="1" applyFill="1" applyBorder="1" applyAlignment="1">
      <alignment horizontal="centerContinuous" vertical="center" shrinkToFit="1"/>
    </xf>
    <xf numFmtId="0" fontId="50" fillId="0" borderId="34" xfId="0" applyNumberFormat="1" applyFont="1" applyFill="1" applyBorder="1" applyAlignment="1">
      <alignment horizontal="centerContinuous" vertical="center" shrinkToFit="1"/>
    </xf>
    <xf numFmtId="0" fontId="50" fillId="0" borderId="30" xfId="0" applyNumberFormat="1" applyFont="1" applyFill="1" applyBorder="1" applyAlignment="1">
      <alignment horizontal="centerContinuous" vertical="center" shrinkToFit="1"/>
    </xf>
    <xf numFmtId="0" fontId="50" fillId="0" borderId="19" xfId="0" applyNumberFormat="1" applyFont="1" applyFill="1" applyBorder="1" applyAlignment="1">
      <alignment horizontal="centerContinuous" vertical="center"/>
    </xf>
    <xf numFmtId="0" fontId="50" fillId="0" borderId="16" xfId="0" applyNumberFormat="1" applyFont="1" applyFill="1" applyBorder="1" applyAlignment="1">
      <alignment horizontal="center" vertical="center"/>
    </xf>
    <xf numFmtId="0" fontId="50" fillId="0" borderId="30" xfId="0" applyNumberFormat="1" applyFont="1" applyFill="1" applyBorder="1" applyAlignment="1">
      <alignment horizontal="centerContinuous" vertical="center"/>
    </xf>
    <xf numFmtId="0" fontId="50" fillId="0" borderId="28" xfId="0" applyNumberFormat="1" applyFont="1" applyFill="1" applyBorder="1" applyAlignment="1">
      <alignment horizontal="centerContinuous" vertical="center"/>
    </xf>
    <xf numFmtId="0" fontId="50" fillId="0" borderId="25" xfId="0" applyNumberFormat="1" applyFont="1" applyFill="1" applyBorder="1" applyAlignment="1">
      <alignment horizontal="centerContinuous" vertical="center"/>
    </xf>
    <xf numFmtId="0" fontId="50" fillId="0" borderId="2" xfId="0" applyNumberFormat="1" applyFont="1" applyFill="1" applyBorder="1" applyAlignment="1">
      <alignment horizontal="left" vertical="center"/>
    </xf>
    <xf numFmtId="0" fontId="50" fillId="0" borderId="16" xfId="0" applyNumberFormat="1" applyFont="1" applyFill="1" applyBorder="1" applyAlignment="1">
      <alignment horizontal="centerContinuous" vertical="center"/>
    </xf>
    <xf numFmtId="0" fontId="50" fillId="0" borderId="32" xfId="0" applyNumberFormat="1" applyFont="1" applyFill="1" applyBorder="1" applyAlignment="1">
      <alignment horizontal="centerContinuous" vertical="center"/>
    </xf>
    <xf numFmtId="0" fontId="50" fillId="0" borderId="18" xfId="0" applyNumberFormat="1" applyFont="1" applyFill="1" applyBorder="1" applyAlignment="1">
      <alignment horizontal="centerContinuous" vertical="center"/>
    </xf>
    <xf numFmtId="0" fontId="50" fillId="0" borderId="34" xfId="0" applyNumberFormat="1" applyFont="1" applyFill="1" applyBorder="1" applyAlignment="1">
      <alignment horizontal="centerContinuous" vertical="center"/>
    </xf>
    <xf numFmtId="0" fontId="50" fillId="0" borderId="0" xfId="0" applyNumberFormat="1" applyFont="1" applyFill="1" applyAlignment="1">
      <alignment horizontal="centerContinuous" vertical="center"/>
    </xf>
    <xf numFmtId="0" fontId="50" fillId="0" borderId="2" xfId="0" applyNumberFormat="1" applyFont="1" applyFill="1" applyBorder="1" applyAlignment="1">
      <alignment horizontal="centerContinuous" vertical="center"/>
    </xf>
    <xf numFmtId="0" fontId="50" fillId="0" borderId="30" xfId="0" applyNumberFormat="1" applyFont="1" applyFill="1" applyBorder="1" applyAlignment="1">
      <alignment vertical="center"/>
    </xf>
    <xf numFmtId="0" fontId="50" fillId="0" borderId="17" xfId="0" applyNumberFormat="1" applyFont="1" applyFill="1" applyBorder="1" applyAlignment="1">
      <alignment horizontal="centerContinuous" vertical="center"/>
    </xf>
    <xf numFmtId="0" fontId="50" fillId="0" borderId="0" xfId="0" applyNumberFormat="1" applyFont="1" applyFill="1" applyAlignment="1">
      <alignment vertical="center"/>
    </xf>
    <xf numFmtId="0" fontId="50" fillId="0" borderId="27" xfId="0" applyNumberFormat="1" applyFont="1" applyFill="1" applyBorder="1" applyAlignment="1">
      <alignment horizontal="center" vertical="center"/>
    </xf>
    <xf numFmtId="0" fontId="50" fillId="0" borderId="22" xfId="0" applyNumberFormat="1" applyFont="1" applyFill="1" applyBorder="1" applyAlignment="1">
      <alignment horizontal="centerContinuous" vertical="center"/>
    </xf>
    <xf numFmtId="0" fontId="50" fillId="0" borderId="33" xfId="0" applyNumberFormat="1" applyFont="1" applyFill="1" applyBorder="1" applyAlignment="1">
      <alignment horizontal="centerContinuous" vertical="center"/>
    </xf>
    <xf numFmtId="0" fontId="50" fillId="0" borderId="27" xfId="0" applyNumberFormat="1" applyFont="1" applyFill="1" applyBorder="1" applyAlignment="1">
      <alignment horizontal="centerContinuous" vertical="center"/>
    </xf>
    <xf numFmtId="0" fontId="50" fillId="0" borderId="27" xfId="0" applyNumberFormat="1" applyFont="1" applyFill="1" applyBorder="1" applyAlignment="1">
      <alignment vertical="center"/>
    </xf>
    <xf numFmtId="0" fontId="50" fillId="0" borderId="0" xfId="0" applyNumberFormat="1" applyFont="1" applyFill="1" applyAlignment="1"/>
    <xf numFmtId="0" fontId="50" fillId="0" borderId="31" xfId="0" applyNumberFormat="1" applyFont="1" applyFill="1" applyBorder="1" applyAlignment="1">
      <alignment horizontal="center"/>
    </xf>
    <xf numFmtId="0" fontId="50" fillId="0" borderId="31" xfId="0" applyNumberFormat="1" applyFont="1" applyFill="1" applyBorder="1" applyAlignment="1">
      <alignment horizontal="left"/>
    </xf>
    <xf numFmtId="0" fontId="50" fillId="0" borderId="31" xfId="0" applyNumberFormat="1" applyFont="1" applyFill="1" applyBorder="1" applyAlignment="1">
      <alignment horizontal="right"/>
    </xf>
    <xf numFmtId="180" fontId="50" fillId="0" borderId="31" xfId="0" applyNumberFormat="1" applyFont="1" applyFill="1" applyBorder="1" applyAlignment="1">
      <alignment horizontal="left"/>
    </xf>
    <xf numFmtId="0" fontId="50" fillId="0" borderId="31" xfId="0" applyNumberFormat="1" applyFont="1" applyFill="1" applyBorder="1" applyAlignment="1"/>
    <xf numFmtId="0" fontId="49" fillId="0" borderId="0" xfId="0" applyNumberFormat="1" applyFont="1" applyFill="1" applyAlignment="1"/>
    <xf numFmtId="0" fontId="49" fillId="0" borderId="0" xfId="0" applyNumberFormat="1" applyFont="1" applyFill="1" applyAlignment="1">
      <alignment horizontal="centerContinuous"/>
    </xf>
    <xf numFmtId="0" fontId="49" fillId="0" borderId="0" xfId="0" applyNumberFormat="1" applyFont="1" applyFill="1" applyBorder="1" applyAlignment="1">
      <alignment horizontal="centerContinuous"/>
    </xf>
    <xf numFmtId="0" fontId="51" fillId="0" borderId="14" xfId="0" applyFont="1" applyFill="1" applyBorder="1" applyAlignment="1">
      <alignment horizontal="right"/>
    </xf>
    <xf numFmtId="0" fontId="50" fillId="0" borderId="0" xfId="0" applyFont="1" applyFill="1" applyBorder="1"/>
    <xf numFmtId="3" fontId="50" fillId="0" borderId="0" xfId="273" applyNumberFormat="1" applyFont="1" applyFill="1" applyBorder="1" applyAlignment="1">
      <alignment horizontal="right" vertical="center"/>
    </xf>
    <xf numFmtId="0" fontId="50" fillId="0" borderId="0" xfId="0" applyFont="1" applyFill="1" applyBorder="1" applyAlignment="1">
      <alignment horizontal="right"/>
    </xf>
    <xf numFmtId="0" fontId="50" fillId="0" borderId="0" xfId="262" applyNumberFormat="1" applyFont="1" applyFill="1" applyBorder="1" applyAlignment="1">
      <alignment horizontal="right" vertical="center"/>
    </xf>
    <xf numFmtId="208" fontId="50" fillId="0" borderId="0" xfId="262" applyNumberFormat="1" applyFont="1" applyFill="1" applyBorder="1" applyAlignment="1">
      <alignment horizontal="right" vertical="center"/>
    </xf>
    <xf numFmtId="0" fontId="50" fillId="0" borderId="0" xfId="262" applyFont="1" applyFill="1" applyBorder="1" applyAlignment="1">
      <alignment horizontal="right" vertical="center"/>
    </xf>
    <xf numFmtId="0" fontId="50" fillId="0" borderId="0" xfId="262" quotePrefix="1" applyFont="1" applyFill="1" applyBorder="1" applyAlignment="1">
      <alignment horizontal="center" vertical="center"/>
    </xf>
    <xf numFmtId="0" fontId="50" fillId="0" borderId="21" xfId="0" applyNumberFormat="1" applyFont="1" applyFill="1" applyBorder="1" applyAlignment="1">
      <alignment horizontal="center" vertical="center" shrinkToFit="1"/>
    </xf>
    <xf numFmtId="0" fontId="50" fillId="0" borderId="18" xfId="0" applyNumberFormat="1" applyFont="1" applyFill="1" applyBorder="1" applyAlignment="1">
      <alignment horizontal="center" vertical="center"/>
    </xf>
    <xf numFmtId="0" fontId="50" fillId="0" borderId="25" xfId="0" applyNumberFormat="1" applyFont="1" applyFill="1" applyBorder="1" applyAlignment="1">
      <alignment horizontal="center" vertical="center"/>
    </xf>
    <xf numFmtId="0" fontId="50" fillId="0" borderId="21" xfId="0" applyNumberFormat="1" applyFont="1" applyFill="1" applyBorder="1" applyAlignment="1">
      <alignment horizontal="centerContinuous" vertical="center" shrinkToFit="1"/>
    </xf>
    <xf numFmtId="0" fontId="50" fillId="0" borderId="32" xfId="0" applyNumberFormat="1" applyFont="1" applyFill="1" applyBorder="1" applyAlignment="1">
      <alignment horizontal="centerContinuous" vertical="center" shrinkToFit="1"/>
    </xf>
    <xf numFmtId="0" fontId="50" fillId="0" borderId="15" xfId="0" applyNumberFormat="1" applyFont="1" applyFill="1" applyBorder="1" applyAlignment="1">
      <alignment vertical="center"/>
    </xf>
    <xf numFmtId="0" fontId="50" fillId="0" borderId="19" xfId="0" applyNumberFormat="1" applyFont="1" applyFill="1" applyBorder="1" applyAlignment="1">
      <alignment vertical="center"/>
    </xf>
    <xf numFmtId="0" fontId="50" fillId="0" borderId="15" xfId="0" applyNumberFormat="1" applyFont="1" applyFill="1" applyBorder="1" applyAlignment="1">
      <alignment horizontal="centerContinuous" vertical="center"/>
    </xf>
    <xf numFmtId="0" fontId="50" fillId="0" borderId="21" xfId="0" applyNumberFormat="1" applyFont="1" applyFill="1" applyBorder="1" applyAlignment="1">
      <alignment horizontal="center" vertical="center"/>
    </xf>
    <xf numFmtId="0" fontId="50" fillId="0" borderId="19" xfId="0" applyNumberFormat="1" applyFont="1" applyFill="1" applyBorder="1" applyAlignment="1">
      <alignment horizontal="center" vertical="center"/>
    </xf>
    <xf numFmtId="0" fontId="50" fillId="0" borderId="20" xfId="0" applyNumberFormat="1" applyFont="1" applyFill="1" applyBorder="1" applyAlignment="1">
      <alignment horizontal="centerContinuous" vertical="center"/>
    </xf>
    <xf numFmtId="197" fontId="50" fillId="0" borderId="0" xfId="0" applyNumberFormat="1" applyFont="1" applyFill="1" applyAlignment="1">
      <alignment horizontal="center" vertical="center"/>
    </xf>
    <xf numFmtId="197" fontId="50" fillId="0" borderId="0" xfId="0" applyNumberFormat="1" applyFont="1" applyFill="1" applyAlignment="1">
      <alignment horizontal="center" vertical="center" shrinkToFit="1"/>
    </xf>
    <xf numFmtId="0" fontId="50" fillId="0" borderId="19" xfId="0" applyNumberFormat="1" applyFont="1" applyFill="1" applyBorder="1" applyAlignment="1">
      <alignment horizontal="centerContinuous" vertical="center" shrinkToFit="1"/>
    </xf>
    <xf numFmtId="0" fontId="50" fillId="0" borderId="29" xfId="262" applyFont="1" applyFill="1" applyBorder="1" applyAlignment="1">
      <alignment horizontal="center" vertical="center"/>
    </xf>
    <xf numFmtId="0" fontId="50" fillId="0" borderId="23" xfId="262" applyFont="1" applyFill="1" applyBorder="1" applyAlignment="1">
      <alignment horizontal="centerContinuous" vertical="center" shrinkToFit="1"/>
    </xf>
    <xf numFmtId="0" fontId="50" fillId="0" borderId="33" xfId="262" applyFont="1" applyFill="1" applyBorder="1" applyAlignment="1">
      <alignment horizontal="centerContinuous" vertical="center"/>
    </xf>
    <xf numFmtId="0" fontId="50" fillId="0" borderId="35" xfId="262" applyFont="1" applyFill="1" applyBorder="1" applyAlignment="1">
      <alignment horizontal="centerContinuous" vertical="center"/>
    </xf>
    <xf numFmtId="0" fontId="50" fillId="0" borderId="0" xfId="262" applyFont="1" applyFill="1" applyBorder="1" applyAlignment="1">
      <alignment horizontal="centerContinuous" vertical="center" shrinkToFit="1"/>
    </xf>
    <xf numFmtId="0" fontId="50" fillId="0" borderId="24" xfId="262" applyFont="1" applyFill="1" applyBorder="1" applyAlignment="1">
      <alignment horizontal="centerContinuous" vertical="center" shrinkToFit="1"/>
    </xf>
    <xf numFmtId="0" fontId="50" fillId="0" borderId="20" xfId="262" applyFont="1" applyFill="1" applyBorder="1" applyAlignment="1">
      <alignment horizontal="center" vertical="center" shrinkToFit="1"/>
    </xf>
    <xf numFmtId="0" fontId="50" fillId="0" borderId="23" xfId="262" applyFont="1" applyFill="1" applyBorder="1" applyAlignment="1">
      <alignment horizontal="left" vertical="center"/>
    </xf>
    <xf numFmtId="0" fontId="50" fillId="0" borderId="0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left" vertical="center"/>
    </xf>
    <xf numFmtId="0" fontId="50" fillId="0" borderId="0" xfId="262" applyFont="1" applyFill="1" applyBorder="1" applyAlignment="1">
      <alignment vertical="center"/>
    </xf>
    <xf numFmtId="0" fontId="50" fillId="0" borderId="17" xfId="262" applyFont="1" applyFill="1" applyBorder="1" applyAlignment="1">
      <alignment horizontal="centerContinuous" vertical="center" shrinkToFit="1"/>
    </xf>
    <xf numFmtId="0" fontId="50" fillId="0" borderId="2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Continuous" vertical="center"/>
    </xf>
    <xf numFmtId="0" fontId="50" fillId="0" borderId="16" xfId="262" applyFont="1" applyFill="1" applyBorder="1" applyAlignment="1">
      <alignment horizontal="centerContinuous" vertical="center" shrinkToFit="1"/>
    </xf>
    <xf numFmtId="0" fontId="50" fillId="0" borderId="30" xfId="262" applyFont="1" applyFill="1" applyBorder="1" applyAlignment="1">
      <alignment horizontal="centerContinuous" vertical="center" shrinkToFit="1"/>
    </xf>
    <xf numFmtId="0" fontId="50" fillId="0" borderId="25" xfId="262" applyFont="1" applyFill="1" applyBorder="1" applyAlignment="1">
      <alignment horizontal="centerContinuous" vertical="center" shrinkToFit="1"/>
    </xf>
    <xf numFmtId="0" fontId="50" fillId="0" borderId="19" xfId="262" applyFont="1" applyFill="1" applyBorder="1" applyAlignment="1">
      <alignment horizontal="centerContinuous" vertical="center" shrinkToFit="1"/>
    </xf>
    <xf numFmtId="0" fontId="50" fillId="0" borderId="26" xfId="262" applyFont="1" applyFill="1" applyBorder="1" applyAlignment="1">
      <alignment horizontal="center" vertical="center"/>
    </xf>
    <xf numFmtId="0" fontId="50" fillId="0" borderId="15" xfId="262" applyFont="1" applyFill="1" applyBorder="1" applyAlignment="1">
      <alignment horizontal="center" vertical="center"/>
    </xf>
    <xf numFmtId="0" fontId="50" fillId="0" borderId="19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vertical="center" shrinkToFit="1"/>
    </xf>
    <xf numFmtId="0" fontId="50" fillId="0" borderId="0" xfId="262" applyFont="1" applyFill="1" applyBorder="1" applyAlignment="1">
      <alignment vertical="center" shrinkToFit="1"/>
    </xf>
    <xf numFmtId="0" fontId="50" fillId="0" borderId="17" xfId="262" applyFont="1" applyFill="1" applyBorder="1" applyAlignment="1">
      <alignment horizontal="left" vertical="center" shrinkToFit="1"/>
    </xf>
    <xf numFmtId="0" fontId="50" fillId="0" borderId="19" xfId="262" applyFont="1" applyFill="1" applyBorder="1" applyAlignment="1">
      <alignment horizontal="center" vertical="center" shrinkToFit="1"/>
    </xf>
    <xf numFmtId="0" fontId="50" fillId="0" borderId="19" xfId="262" applyFont="1" applyFill="1" applyBorder="1" applyAlignment="1">
      <alignment horizontal="centerContinuous" vertical="center"/>
    </xf>
    <xf numFmtId="0" fontId="50" fillId="0" borderId="18" xfId="262" applyFont="1" applyFill="1" applyBorder="1" applyAlignment="1">
      <alignment horizontal="center" vertical="center"/>
    </xf>
    <xf numFmtId="0" fontId="50" fillId="0" borderId="13" xfId="262" applyFont="1" applyFill="1" applyBorder="1" applyAlignment="1">
      <alignment horizontal="centerContinuous" vertical="center" shrinkToFit="1"/>
    </xf>
    <xf numFmtId="0" fontId="50" fillId="0" borderId="13" xfId="262" applyFont="1" applyFill="1" applyBorder="1" applyAlignment="1">
      <alignment horizontal="centerContinuous" vertical="center"/>
    </xf>
    <xf numFmtId="0" fontId="50" fillId="0" borderId="13" xfId="262" applyFont="1" applyFill="1" applyBorder="1" applyAlignment="1">
      <alignment horizontal="center" vertical="center"/>
    </xf>
    <xf numFmtId="0" fontId="50" fillId="0" borderId="14" xfId="262" applyFont="1" applyFill="1" applyBorder="1" applyAlignment="1">
      <alignment horizontal="centerContinuous" vertical="center" shrinkToFit="1"/>
    </xf>
    <xf numFmtId="0" fontId="50" fillId="0" borderId="21" xfId="262" applyFont="1" applyFill="1" applyBorder="1" applyAlignment="1">
      <alignment horizontal="centerContinuous" vertical="center" shrinkToFit="1"/>
    </xf>
    <xf numFmtId="0" fontId="50" fillId="0" borderId="21" xfId="262" applyFont="1" applyFill="1" applyBorder="1" applyAlignment="1">
      <alignment horizontal="center" vertical="center"/>
    </xf>
    <xf numFmtId="0" fontId="50" fillId="0" borderId="14" xfId="262" applyFont="1" applyFill="1" applyBorder="1" applyAlignment="1">
      <alignment horizontal="center" vertical="center"/>
    </xf>
    <xf numFmtId="195" fontId="50" fillId="0" borderId="0" xfId="0" applyNumberFormat="1" applyFont="1" applyFill="1" applyBorder="1" applyAlignment="1">
      <alignment vertical="center"/>
    </xf>
    <xf numFmtId="2" fontId="50" fillId="0" borderId="0" xfId="0" applyNumberFormat="1" applyFont="1" applyFill="1" applyBorder="1" applyAlignment="1">
      <alignment vertical="center"/>
    </xf>
    <xf numFmtId="195" fontId="50" fillId="0" borderId="0" xfId="0" applyNumberFormat="1" applyFont="1" applyFill="1" applyBorder="1" applyAlignment="1">
      <alignment horizontal="right" vertical="center"/>
    </xf>
    <xf numFmtId="198" fontId="50" fillId="0" borderId="0" xfId="0" applyNumberFormat="1" applyFont="1" applyFill="1" applyBorder="1" applyAlignment="1">
      <alignment vertical="center"/>
    </xf>
    <xf numFmtId="197" fontId="50" fillId="0" borderId="0" xfId="0" applyNumberFormat="1" applyFont="1" applyFill="1" applyBorder="1" applyAlignment="1">
      <alignment vertical="center"/>
    </xf>
    <xf numFmtId="0" fontId="51" fillId="0" borderId="0" xfId="0" applyFont="1" applyFill="1" applyAlignment="1">
      <alignment vertical="center"/>
    </xf>
    <xf numFmtId="14" fontId="50" fillId="0" borderId="0" xfId="0" applyNumberFormat="1" applyFont="1" applyFill="1" applyAlignment="1">
      <alignment vertical="center"/>
    </xf>
    <xf numFmtId="0" fontId="50" fillId="0" borderId="0" xfId="0" applyFont="1" applyFill="1" applyAlignment="1">
      <alignment horizontal="center" vertical="center"/>
    </xf>
    <xf numFmtId="195" fontId="50" fillId="0" borderId="15" xfId="0" applyNumberFormat="1" applyFont="1" applyFill="1" applyBorder="1" applyAlignment="1">
      <alignment horizontal="right" vertical="center"/>
    </xf>
    <xf numFmtId="0" fontId="50" fillId="0" borderId="0" xfId="0" applyFont="1" applyFill="1" applyBorder="1" applyAlignment="1">
      <alignment horizontal="centerContinuous" vertical="center" shrinkToFit="1"/>
    </xf>
    <xf numFmtId="0" fontId="50" fillId="0" borderId="15" xfId="0" applyFont="1" applyFill="1" applyBorder="1" applyAlignment="1">
      <alignment horizontal="centerContinuous" vertical="center" shrinkToFit="1"/>
    </xf>
    <xf numFmtId="0" fontId="50" fillId="0" borderId="14" xfId="243" applyNumberFormat="1" applyFont="1" applyFill="1" applyBorder="1" applyAlignment="1">
      <alignment vertical="center"/>
    </xf>
    <xf numFmtId="178" fontId="50" fillId="0" borderId="14" xfId="243" applyNumberFormat="1" applyFont="1" applyFill="1" applyBorder="1" applyAlignment="1">
      <alignment vertical="center"/>
    </xf>
    <xf numFmtId="179" fontId="50" fillId="0" borderId="0" xfId="0" applyNumberFormat="1" applyFont="1" applyFill="1" applyAlignment="1">
      <alignment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14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0" fontId="50" fillId="0" borderId="23" xfId="0" applyFont="1" applyFill="1" applyBorder="1" applyAlignment="1">
      <alignment horizontal="center" vertical="center"/>
    </xf>
    <xf numFmtId="0" fontId="65" fillId="0" borderId="15" xfId="0" quotePrefix="1" applyFont="1" applyFill="1" applyBorder="1" applyAlignment="1">
      <alignment horizontal="center" vertical="center"/>
    </xf>
    <xf numFmtId="0" fontId="50" fillId="0" borderId="20" xfId="0" applyFont="1" applyBorder="1" applyAlignment="1">
      <alignment horizontal="centerContinuous" vertical="center"/>
    </xf>
    <xf numFmtId="176" fontId="50" fillId="0" borderId="27" xfId="256" applyFont="1" applyBorder="1" applyAlignment="1">
      <alignment horizontal="centerContinuous" vertical="center"/>
    </xf>
    <xf numFmtId="0" fontId="50" fillId="0" borderId="27" xfId="0" applyFont="1" applyBorder="1" applyAlignment="1">
      <alignment horizontal="centerContinuous" vertical="center"/>
    </xf>
    <xf numFmtId="0" fontId="50" fillId="0" borderId="25" xfId="0" applyFont="1" applyBorder="1" applyAlignment="1">
      <alignment horizontal="centerContinuous" vertical="center" wrapText="1"/>
    </xf>
    <xf numFmtId="0" fontId="50" fillId="0" borderId="15" xfId="0" quotePrefix="1" applyFont="1" applyBorder="1" applyAlignment="1">
      <alignment horizontal="center" vertical="center"/>
    </xf>
    <xf numFmtId="191" fontId="50" fillId="0" borderId="17" xfId="0" applyNumberFormat="1" applyFont="1" applyBorder="1" applyAlignment="1">
      <alignment horizontal="center" vertical="center"/>
    </xf>
    <xf numFmtId="183" fontId="50" fillId="0" borderId="0" xfId="0" applyNumberFormat="1" applyFont="1" applyBorder="1" applyAlignment="1">
      <alignment horizontal="center" vertical="center"/>
    </xf>
    <xf numFmtId="0" fontId="50" fillId="0" borderId="17" xfId="0" quotePrefix="1" applyFont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191" fontId="50" fillId="0" borderId="17" xfId="0" applyNumberFormat="1" applyFont="1" applyFill="1" applyBorder="1" applyAlignment="1">
      <alignment horizontal="center" vertical="center"/>
    </xf>
    <xf numFmtId="191" fontId="50" fillId="0" borderId="0" xfId="0" applyNumberFormat="1" applyFont="1" applyFill="1" applyBorder="1" applyAlignment="1">
      <alignment horizontal="center" vertical="center"/>
    </xf>
    <xf numFmtId="177" fontId="50" fillId="0" borderId="13" xfId="0" applyNumberFormat="1" applyFont="1" applyBorder="1" applyAlignment="1">
      <alignment horizontal="center" vertical="center"/>
    </xf>
    <xf numFmtId="0" fontId="50" fillId="0" borderId="14" xfId="0" applyFont="1" applyBorder="1" applyAlignment="1">
      <alignment horizontal="right" vertical="center"/>
    </xf>
    <xf numFmtId="183" fontId="50" fillId="0" borderId="14" xfId="0" applyNumberFormat="1" applyFont="1" applyBorder="1" applyAlignment="1">
      <alignment horizontal="center" vertical="center"/>
    </xf>
    <xf numFmtId="4" fontId="50" fillId="0" borderId="14" xfId="0" applyNumberFormat="1" applyFont="1" applyBorder="1" applyAlignment="1">
      <alignment horizontal="right" vertical="center"/>
    </xf>
    <xf numFmtId="177" fontId="50" fillId="0" borderId="0" xfId="0" applyNumberFormat="1" applyFont="1" applyAlignment="1">
      <alignment horizontal="left" vertical="center"/>
    </xf>
    <xf numFmtId="4" fontId="50" fillId="0" borderId="0" xfId="0" applyNumberFormat="1" applyFont="1" applyBorder="1" applyAlignment="1">
      <alignment horizontal="right" vertical="center"/>
    </xf>
    <xf numFmtId="177" fontId="50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right" vertical="center"/>
    </xf>
    <xf numFmtId="0" fontId="50" fillId="0" borderId="23" xfId="0" applyFont="1" applyFill="1" applyBorder="1" applyAlignment="1">
      <alignment horizontal="centerContinuous" vertical="center"/>
    </xf>
    <xf numFmtId="0" fontId="50" fillId="0" borderId="24" xfId="0" applyFont="1" applyFill="1" applyBorder="1" applyAlignment="1">
      <alignment horizontal="centerContinuous" vertical="center"/>
    </xf>
    <xf numFmtId="0" fontId="50" fillId="0" borderId="17" xfId="0" applyFont="1" applyFill="1" applyBorder="1" applyAlignment="1">
      <alignment vertical="center"/>
    </xf>
    <xf numFmtId="0" fontId="50" fillId="0" borderId="19" xfId="0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vertical="center"/>
    </xf>
    <xf numFmtId="0" fontId="50" fillId="0" borderId="21" xfId="0" applyFont="1" applyFill="1" applyBorder="1" applyAlignment="1">
      <alignment horizontal="centerContinuous" vertical="center"/>
    </xf>
    <xf numFmtId="0" fontId="50" fillId="0" borderId="18" xfId="0" quotePrefix="1" applyFont="1" applyFill="1" applyBorder="1" applyAlignment="1">
      <alignment horizontal="center" vertical="center"/>
    </xf>
    <xf numFmtId="3" fontId="50" fillId="0" borderId="30" xfId="0" applyNumberFormat="1" applyFont="1" applyFill="1" applyBorder="1" applyAlignment="1">
      <alignment horizontal="right" vertical="center"/>
    </xf>
    <xf numFmtId="3" fontId="50" fillId="0" borderId="30" xfId="0" applyNumberFormat="1" applyFont="1" applyFill="1" applyBorder="1" applyAlignment="1">
      <alignment horizontal="left" vertical="center"/>
    </xf>
    <xf numFmtId="0" fontId="50" fillId="0" borderId="30" xfId="0" applyFont="1" applyFill="1" applyBorder="1" applyAlignment="1">
      <alignment horizontal="right" vertical="center"/>
    </xf>
    <xf numFmtId="0" fontId="50" fillId="0" borderId="0" xfId="0" applyFont="1" applyBorder="1" applyAlignment="1">
      <alignment horizontal="center" vertical="center"/>
    </xf>
    <xf numFmtId="0" fontId="50" fillId="0" borderId="14" xfId="0" applyFont="1" applyBorder="1" applyAlignment="1">
      <alignment horizontal="centerContinuous" vertical="center" shrinkToFit="1"/>
    </xf>
    <xf numFmtId="0" fontId="50" fillId="0" borderId="18" xfId="0" applyFont="1" applyBorder="1" applyAlignment="1">
      <alignment horizontal="centerContinuous" vertical="center" shrinkToFit="1"/>
    </xf>
    <xf numFmtId="0" fontId="50" fillId="0" borderId="13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Continuous" vertical="center" shrinkToFit="1"/>
    </xf>
    <xf numFmtId="0" fontId="50" fillId="0" borderId="15" xfId="0" applyFont="1" applyBorder="1" applyAlignment="1">
      <alignment horizontal="center" vertical="center" shrinkToFit="1"/>
    </xf>
    <xf numFmtId="0" fontId="50" fillId="0" borderId="0" xfId="0" applyFont="1" applyBorder="1" applyAlignment="1">
      <alignment horizontal="center" vertical="center" shrinkToFit="1"/>
    </xf>
    <xf numFmtId="0" fontId="50" fillId="0" borderId="18" xfId="0" applyFont="1" applyBorder="1" applyAlignment="1">
      <alignment horizontal="center" vertical="center" shrinkToFit="1"/>
    </xf>
    <xf numFmtId="0" fontId="50" fillId="0" borderId="14" xfId="0" applyFont="1" applyBorder="1" applyAlignment="1">
      <alignment horizontal="center" vertical="center" shrinkToFit="1"/>
    </xf>
    <xf numFmtId="191" fontId="50" fillId="0" borderId="0" xfId="0" applyNumberFormat="1" applyFont="1" applyBorder="1" applyAlignment="1">
      <alignment horizontal="center" vertical="center"/>
    </xf>
    <xf numFmtId="0" fontId="50" fillId="0" borderId="31" xfId="0" applyFont="1" applyFill="1" applyBorder="1" applyAlignment="1">
      <alignment horizontal="center"/>
    </xf>
    <xf numFmtId="0" fontId="50" fillId="0" borderId="25" xfId="0" applyFont="1" applyFill="1" applyBorder="1" applyAlignment="1">
      <alignment horizontal="centerContinuous" vertical="center"/>
    </xf>
    <xf numFmtId="192" fontId="50" fillId="0" borderId="17" xfId="0" applyNumberFormat="1" applyFont="1" applyFill="1" applyBorder="1" applyAlignment="1">
      <alignment horizontal="center" vertical="center"/>
    </xf>
    <xf numFmtId="188" fontId="50" fillId="0" borderId="0" xfId="0" applyNumberFormat="1" applyFont="1" applyFill="1" applyAlignment="1">
      <alignment horizontal="center" vertical="center"/>
    </xf>
    <xf numFmtId="192" fontId="50" fillId="0" borderId="0" xfId="0" applyNumberFormat="1" applyFont="1" applyFill="1" applyBorder="1" applyAlignment="1">
      <alignment horizontal="center" vertical="center"/>
    </xf>
    <xf numFmtId="181" fontId="50" fillId="0" borderId="14" xfId="0" applyNumberFormat="1" applyFont="1" applyFill="1" applyBorder="1" applyAlignment="1">
      <alignment vertical="center"/>
    </xf>
    <xf numFmtId="1" fontId="50" fillId="0" borderId="14" xfId="0" applyNumberFormat="1" applyFont="1" applyFill="1" applyBorder="1" applyAlignment="1">
      <alignment horizontal="center" vertical="center"/>
    </xf>
    <xf numFmtId="1" fontId="50" fillId="0" borderId="14" xfId="0" applyNumberFormat="1" applyFont="1" applyFill="1" applyBorder="1" applyAlignment="1">
      <alignment vertical="center"/>
    </xf>
    <xf numFmtId="181" fontId="50" fillId="0" borderId="0" xfId="0" applyNumberFormat="1" applyFont="1" applyFill="1" applyBorder="1" applyAlignment="1">
      <alignment vertical="center"/>
    </xf>
    <xf numFmtId="1" fontId="50" fillId="0" borderId="0" xfId="0" applyNumberFormat="1" applyFont="1" applyFill="1" applyBorder="1" applyAlignment="1">
      <alignment horizontal="center" vertical="center"/>
    </xf>
    <xf numFmtId="1" fontId="50" fillId="0" borderId="0" xfId="0" applyNumberFormat="1" applyFont="1" applyFill="1" applyBorder="1" applyAlignment="1">
      <alignment vertical="center"/>
    </xf>
    <xf numFmtId="0" fontId="67" fillId="0" borderId="0" xfId="0" applyFont="1" applyFill="1" applyAlignment="1">
      <alignment horizontal="centerContinuous"/>
    </xf>
    <xf numFmtId="207" fontId="50" fillId="0" borderId="0" xfId="0" applyNumberFormat="1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187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191" fontId="65" fillId="0" borderId="0" xfId="243" applyNumberFormat="1" applyFont="1" applyFill="1" applyAlignment="1">
      <alignment horizontal="center" vertical="center"/>
    </xf>
    <xf numFmtId="191" fontId="65" fillId="0" borderId="0" xfId="243" quotePrefix="1" applyNumberFormat="1" applyFont="1" applyFill="1" applyAlignment="1">
      <alignment horizontal="center" vertical="center"/>
    </xf>
    <xf numFmtId="196" fontId="65" fillId="0" borderId="0" xfId="274" applyNumberFormat="1" applyFont="1" applyFill="1" applyAlignment="1">
      <alignment horizontal="center" vertical="center"/>
    </xf>
    <xf numFmtId="0" fontId="65" fillId="0" borderId="17" xfId="0" quotePrefix="1" applyFont="1" applyFill="1" applyBorder="1" applyAlignment="1">
      <alignment horizontal="center" vertical="center"/>
    </xf>
    <xf numFmtId="3" fontId="65" fillId="0" borderId="0" xfId="274" applyNumberFormat="1" applyFont="1" applyFill="1" applyAlignment="1">
      <alignment horizontal="center" vertical="center"/>
    </xf>
    <xf numFmtId="196" fontId="65" fillId="0" borderId="0" xfId="259" applyNumberFormat="1" applyFont="1" applyFill="1" applyAlignment="1">
      <alignment horizontal="center" vertical="center"/>
    </xf>
    <xf numFmtId="0" fontId="50" fillId="0" borderId="0" xfId="259" applyFont="1" applyFill="1" applyBorder="1" applyAlignment="1">
      <alignment horizontal="centerContinuous" vertical="center" wrapText="1"/>
    </xf>
    <xf numFmtId="176" fontId="50" fillId="0" borderId="17" xfId="256" applyFont="1" applyFill="1" applyBorder="1" applyAlignment="1">
      <alignment horizontal="center" vertical="center"/>
    </xf>
    <xf numFmtId="0" fontId="50" fillId="0" borderId="0" xfId="262" applyFont="1" applyFill="1" applyBorder="1" applyAlignment="1">
      <alignment horizontal="centerContinuous" vertical="center"/>
    </xf>
    <xf numFmtId="0" fontId="50" fillId="0" borderId="17" xfId="0" applyFont="1" applyBorder="1" applyAlignment="1">
      <alignment horizontal="center" vertical="center" wrapText="1"/>
    </xf>
    <xf numFmtId="176" fontId="50" fillId="0" borderId="0" xfId="256" applyFont="1" applyBorder="1" applyAlignment="1">
      <alignment horizontal="center" vertical="center" wrapText="1"/>
    </xf>
    <xf numFmtId="0" fontId="50" fillId="0" borderId="28" xfId="0" applyFont="1" applyBorder="1" applyAlignment="1">
      <alignment horizontal="left" vertical="center"/>
    </xf>
    <xf numFmtId="187" fontId="50" fillId="0" borderId="17" xfId="0" applyNumberFormat="1" applyFont="1" applyBorder="1" applyAlignment="1">
      <alignment horizontal="center" vertical="center"/>
    </xf>
    <xf numFmtId="187" fontId="50" fillId="0" borderId="0" xfId="0" applyNumberFormat="1" applyFont="1" applyBorder="1" applyAlignment="1">
      <alignment horizontal="center" vertical="center"/>
    </xf>
    <xf numFmtId="193" fontId="50" fillId="0" borderId="0" xfId="0" applyNumberFormat="1" applyFont="1" applyBorder="1" applyAlignment="1">
      <alignment horizontal="center" vertical="center"/>
    </xf>
    <xf numFmtId="187" fontId="50" fillId="0" borderId="0" xfId="0" applyNumberFormat="1" applyFont="1" applyAlignment="1">
      <alignment horizontal="center" vertical="center"/>
    </xf>
    <xf numFmtId="186" fontId="50" fillId="0" borderId="0" xfId="0" applyNumberFormat="1" applyFont="1" applyAlignment="1">
      <alignment horizontal="center" vertical="center"/>
    </xf>
    <xf numFmtId="177" fontId="50" fillId="0" borderId="0" xfId="243" applyNumberFormat="1" applyFont="1" applyBorder="1" applyAlignment="1">
      <alignment horizontal="center" vertical="center"/>
    </xf>
    <xf numFmtId="0" fontId="50" fillId="0" borderId="28" xfId="0" applyFont="1" applyFill="1" applyBorder="1" applyAlignment="1">
      <alignment horizontal="left" vertical="center"/>
    </xf>
    <xf numFmtId="0" fontId="50" fillId="0" borderId="15" xfId="0" applyFont="1" applyFill="1" applyBorder="1" applyAlignment="1">
      <alignment horizontal="left" vertical="center"/>
    </xf>
    <xf numFmtId="0" fontId="50" fillId="0" borderId="19" xfId="0" applyFont="1" applyFill="1" applyBorder="1" applyAlignment="1">
      <alignment horizontal="left" vertical="center"/>
    </xf>
    <xf numFmtId="193" fontId="50" fillId="0" borderId="0" xfId="0" applyNumberFormat="1" applyFont="1" applyFill="1" applyBorder="1" applyAlignment="1">
      <alignment horizontal="center" vertical="center"/>
    </xf>
    <xf numFmtId="190" fontId="50" fillId="0" borderId="0" xfId="0" applyNumberFormat="1" applyFont="1" applyFill="1" applyBorder="1" applyAlignment="1">
      <alignment horizontal="center" vertical="center"/>
    </xf>
    <xf numFmtId="187" fontId="50" fillId="0" borderId="0" xfId="0" applyNumberFormat="1" applyFont="1" applyFill="1" applyAlignment="1">
      <alignment horizontal="center" vertical="center"/>
    </xf>
    <xf numFmtId="199" fontId="50" fillId="0" borderId="0" xfId="0" applyNumberFormat="1" applyFont="1" applyFill="1" applyAlignment="1">
      <alignment horizontal="center" vertical="center"/>
    </xf>
    <xf numFmtId="0" fontId="49" fillId="0" borderId="0" xfId="0" applyFont="1" applyFill="1" applyAlignment="1">
      <alignment horizontal="centerContinuous" vertical="center"/>
    </xf>
    <xf numFmtId="0" fontId="67" fillId="0" borderId="0" xfId="0" applyFont="1" applyFill="1" applyAlignment="1">
      <alignment horizontal="centerContinuous" vertical="center"/>
    </xf>
    <xf numFmtId="0" fontId="49" fillId="0" borderId="0" xfId="0" applyFont="1" applyFill="1" applyBorder="1" applyAlignment="1">
      <alignment horizontal="centerContinuous" vertical="center"/>
    </xf>
    <xf numFmtId="0" fontId="49" fillId="0" borderId="0" xfId="0" applyFont="1" applyFill="1" applyBorder="1" applyAlignment="1">
      <alignment vertical="center"/>
    </xf>
    <xf numFmtId="1" fontId="50" fillId="0" borderId="15" xfId="261" applyNumberFormat="1" applyFont="1" applyFill="1" applyBorder="1" applyAlignment="1">
      <alignment horizontal="center" vertical="center" shrinkToFit="1"/>
    </xf>
    <xf numFmtId="1" fontId="50" fillId="0" borderId="14" xfId="261" applyNumberFormat="1" applyFont="1" applyFill="1" applyBorder="1" applyAlignment="1">
      <alignment horizontal="right" vertical="center"/>
    </xf>
    <xf numFmtId="1" fontId="50" fillId="0" borderId="14" xfId="261" applyNumberFormat="1" applyFont="1" applyFill="1" applyBorder="1" applyAlignment="1">
      <alignment horizontal="left" vertical="center"/>
    </xf>
    <xf numFmtId="1" fontId="50" fillId="0" borderId="13" xfId="261" applyNumberFormat="1" applyFont="1" applyFill="1" applyBorder="1" applyAlignment="1">
      <alignment horizontal="centerContinuous" vertical="center" shrinkToFit="1"/>
    </xf>
    <xf numFmtId="0" fontId="50" fillId="0" borderId="17" xfId="0" applyFont="1" applyFill="1" applyBorder="1" applyAlignment="1">
      <alignment horizontal="centerContinuous" vertical="center" shrinkToFit="1"/>
    </xf>
    <xf numFmtId="1" fontId="50" fillId="0" borderId="16" xfId="261" applyNumberFormat="1" applyFont="1" applyFill="1" applyBorder="1" applyAlignment="1">
      <alignment horizontal="centerContinuous" vertical="center" shrinkToFit="1"/>
    </xf>
    <xf numFmtId="1" fontId="50" fillId="0" borderId="0" xfId="261" applyNumberFormat="1" applyFont="1" applyFill="1" applyBorder="1" applyAlignment="1">
      <alignment horizontal="center" vertical="center"/>
    </xf>
    <xf numFmtId="0" fontId="50" fillId="0" borderId="20" xfId="0" applyFont="1" applyFill="1" applyBorder="1" applyAlignment="1">
      <alignment horizontal="centerContinuous" vertical="center"/>
    </xf>
    <xf numFmtId="191" fontId="50" fillId="0" borderId="0" xfId="0" quotePrefix="1" applyNumberFormat="1" applyFont="1" applyFill="1" applyBorder="1" applyAlignment="1">
      <alignment horizontal="right" vertical="center"/>
    </xf>
    <xf numFmtId="184" fontId="50" fillId="0" borderId="0" xfId="0" applyNumberFormat="1" applyFont="1" applyBorder="1" applyAlignment="1">
      <alignment horizontal="right" vertical="center"/>
    </xf>
    <xf numFmtId="184" fontId="50" fillId="0" borderId="0" xfId="0" quotePrefix="1" applyNumberFormat="1" applyFont="1" applyBorder="1" applyAlignment="1">
      <alignment horizontal="right" vertical="center"/>
    </xf>
    <xf numFmtId="189" fontId="50" fillId="0" borderId="0" xfId="0" quotePrefix="1" applyNumberFormat="1" applyFont="1" applyBorder="1" applyAlignment="1">
      <alignment horizontal="right" vertical="center"/>
    </xf>
    <xf numFmtId="191" fontId="50" fillId="0" borderId="0" xfId="0" quotePrefix="1" applyNumberFormat="1" applyFont="1" applyBorder="1" applyAlignment="1">
      <alignment horizontal="right" vertical="center"/>
    </xf>
    <xf numFmtId="190" fontId="50" fillId="0" borderId="0" xfId="0" quotePrefix="1" applyNumberFormat="1" applyFont="1" applyBorder="1" applyAlignment="1">
      <alignment horizontal="right" vertical="center"/>
    </xf>
    <xf numFmtId="1" fontId="50" fillId="0" borderId="18" xfId="261" applyNumberFormat="1" applyFont="1" applyFill="1" applyBorder="1" applyAlignment="1">
      <alignment horizontal="center" vertical="center" shrinkToFit="1"/>
    </xf>
    <xf numFmtId="191" fontId="50" fillId="0" borderId="0" xfId="0" applyNumberFormat="1" applyFont="1" applyBorder="1" applyAlignment="1">
      <alignment horizontal="right" vertical="center"/>
    </xf>
    <xf numFmtId="1" fontId="49" fillId="0" borderId="0" xfId="261" applyNumberFormat="1" applyFont="1" applyFill="1" applyBorder="1" applyAlignment="1"/>
    <xf numFmtId="1" fontId="50" fillId="0" borderId="27" xfId="261" applyNumberFormat="1" applyFont="1" applyFill="1" applyBorder="1" applyAlignment="1">
      <alignment horizontal="centerContinuous" vertical="center" shrinkToFit="1"/>
    </xf>
    <xf numFmtId="41" fontId="65" fillId="0" borderId="0" xfId="0" applyNumberFormat="1" applyFont="1" applyFill="1" applyBorder="1" applyAlignment="1">
      <alignment vertical="center"/>
    </xf>
    <xf numFmtId="41" fontId="65" fillId="0" borderId="0" xfId="259" applyNumberFormat="1" applyFont="1" applyFill="1" applyBorder="1" applyAlignment="1">
      <alignment horizontal="right" vertical="center"/>
    </xf>
    <xf numFmtId="182" fontId="65" fillId="0" borderId="0" xfId="0" applyNumberFormat="1" applyFont="1" applyFill="1" applyBorder="1" applyAlignment="1">
      <alignment horizontal="centerContinuous" vertical="center"/>
    </xf>
    <xf numFmtId="0" fontId="65" fillId="0" borderId="0" xfId="0" applyFont="1" applyFill="1" applyBorder="1" applyAlignment="1">
      <alignment vertical="center"/>
    </xf>
    <xf numFmtId="182" fontId="65" fillId="0" borderId="0" xfId="0" applyNumberFormat="1" applyFont="1" applyFill="1" applyBorder="1" applyAlignment="1">
      <alignment horizontal="right" vertical="center"/>
    </xf>
    <xf numFmtId="3" fontId="65" fillId="0" borderId="17" xfId="0" applyNumberFormat="1" applyFont="1" applyFill="1" applyBorder="1" applyAlignment="1">
      <alignment horizontal="centerContinuous" vertical="center"/>
    </xf>
    <xf numFmtId="41" fontId="65" fillId="0" borderId="0" xfId="0" applyNumberFormat="1" applyFont="1" applyFill="1" applyBorder="1" applyAlignment="1">
      <alignment horizontal="center" vertical="center"/>
    </xf>
    <xf numFmtId="0" fontId="65" fillId="0" borderId="15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vertical="center"/>
    </xf>
    <xf numFmtId="0" fontId="66" fillId="0" borderId="0" xfId="0" quotePrefix="1" applyFont="1" applyFill="1" applyBorder="1" applyAlignment="1">
      <alignment horizontal="center" vertical="center"/>
    </xf>
    <xf numFmtId="190" fontId="50" fillId="0" borderId="0" xfId="0" applyNumberFormat="1" applyFont="1" applyBorder="1" applyAlignment="1">
      <alignment horizontal="right" vertical="center"/>
    </xf>
    <xf numFmtId="0" fontId="51" fillId="0" borderId="0" xfId="0" applyFont="1" applyFill="1" applyBorder="1" applyAlignment="1">
      <alignment vertical="center"/>
    </xf>
    <xf numFmtId="0" fontId="49" fillId="0" borderId="0" xfId="0" applyFont="1" applyFill="1" applyAlignment="1">
      <alignment horizontal="centerContinuous"/>
    </xf>
    <xf numFmtId="0" fontId="50" fillId="0" borderId="31" xfId="0" applyFont="1" applyFill="1" applyBorder="1" applyAlignment="1"/>
    <xf numFmtId="0" fontId="50" fillId="0" borderId="14" xfId="0" applyFont="1" applyFill="1" applyBorder="1" applyAlignment="1">
      <alignment horizontal="centerContinuous" vertical="center"/>
    </xf>
    <xf numFmtId="0" fontId="50" fillId="0" borderId="14" xfId="0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0" fontId="50" fillId="0" borderId="0" xfId="0" applyFont="1" applyFill="1" applyBorder="1" applyAlignment="1">
      <alignment horizontal="right" vertical="center"/>
    </xf>
    <xf numFmtId="0" fontId="50" fillId="0" borderId="19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 shrinkToFit="1"/>
    </xf>
    <xf numFmtId="0" fontId="50" fillId="0" borderId="21" xfId="0" applyFont="1" applyFill="1" applyBorder="1" applyAlignment="1">
      <alignment horizontal="centerContinuous" vertical="center"/>
    </xf>
    <xf numFmtId="0" fontId="50" fillId="0" borderId="25" xfId="0" applyFont="1" applyFill="1" applyBorder="1" applyAlignment="1">
      <alignment horizontal="centerContinuous" vertical="center"/>
    </xf>
    <xf numFmtId="0" fontId="67" fillId="0" borderId="0" xfId="0" applyFont="1" applyFill="1" applyAlignment="1">
      <alignment horizontal="centerContinuous"/>
    </xf>
    <xf numFmtId="1" fontId="50" fillId="0" borderId="31" xfId="261" applyNumberFormat="1" applyFont="1" applyFill="1" applyBorder="1" applyAlignment="1">
      <alignment horizontal="left"/>
    </xf>
    <xf numFmtId="190" fontId="50" fillId="0" borderId="0" xfId="0" applyNumberFormat="1" applyFont="1" applyFill="1" applyAlignment="1">
      <alignment horizontal="center" vertical="center"/>
    </xf>
    <xf numFmtId="1" fontId="50" fillId="0" borderId="15" xfId="261" quotePrefix="1" applyNumberFormat="1" applyFont="1" applyFill="1" applyBorder="1" applyAlignment="1">
      <alignment horizontal="center" vertical="center"/>
    </xf>
    <xf numFmtId="191" fontId="50" fillId="0" borderId="0" xfId="261" applyNumberFormat="1" applyFont="1" applyFill="1" applyBorder="1" applyAlignment="1">
      <alignment horizontal="center" vertical="center"/>
    </xf>
    <xf numFmtId="192" fontId="50" fillId="0" borderId="0" xfId="261" applyNumberFormat="1" applyFont="1" applyFill="1" applyBorder="1" applyAlignment="1">
      <alignment horizontal="center" vertical="center"/>
    </xf>
    <xf numFmtId="190" fontId="50" fillId="0" borderId="0" xfId="261" applyNumberFormat="1" applyFont="1" applyFill="1" applyBorder="1" applyAlignment="1">
      <alignment horizontal="center" vertical="center"/>
    </xf>
    <xf numFmtId="1" fontId="50" fillId="0" borderId="17" xfId="261" quotePrefix="1" applyNumberFormat="1" applyFont="1" applyFill="1" applyBorder="1" applyAlignment="1">
      <alignment horizontal="center" vertical="center"/>
    </xf>
    <xf numFmtId="1" fontId="50" fillId="0" borderId="18" xfId="261" quotePrefix="1" applyNumberFormat="1" applyFont="1" applyFill="1" applyBorder="1" applyAlignment="1">
      <alignment horizontal="center" vertical="center"/>
    </xf>
    <xf numFmtId="1" fontId="50" fillId="0" borderId="13" xfId="261" quotePrefix="1" applyNumberFormat="1" applyFont="1" applyFill="1" applyBorder="1" applyAlignment="1">
      <alignment horizontal="center" vertical="center"/>
    </xf>
    <xf numFmtId="1" fontId="50" fillId="0" borderId="0" xfId="261" applyNumberFormat="1" applyFont="1" applyFill="1" applyAlignment="1">
      <alignment vertical="center"/>
    </xf>
    <xf numFmtId="1" fontId="49" fillId="0" borderId="0" xfId="261" applyNumberFormat="1" applyFont="1" applyFill="1" applyAlignment="1">
      <alignment horizontal="centerContinuous"/>
    </xf>
    <xf numFmtId="1" fontId="49" fillId="0" borderId="0" xfId="261" applyNumberFormat="1" applyFont="1" applyFill="1" applyBorder="1" applyAlignment="1">
      <alignment horizontal="centerContinuous"/>
    </xf>
    <xf numFmtId="1" fontId="67" fillId="0" borderId="0" xfId="261" applyNumberFormat="1" applyFont="1" applyFill="1" applyBorder="1" applyAlignment="1">
      <alignment horizontal="centerContinuous"/>
    </xf>
    <xf numFmtId="1" fontId="50" fillId="0" borderId="31" xfId="261" applyNumberFormat="1" applyFont="1" applyFill="1" applyBorder="1" applyAlignment="1"/>
    <xf numFmtId="1" fontId="50" fillId="0" borderId="31" xfId="261" applyNumberFormat="1" applyFont="1" applyFill="1" applyBorder="1" applyAlignment="1">
      <alignment horizontal="right"/>
    </xf>
    <xf numFmtId="1" fontId="50" fillId="0" borderId="0" xfId="261" applyNumberFormat="1" applyFont="1" applyFill="1" applyBorder="1" applyAlignment="1"/>
    <xf numFmtId="1" fontId="50" fillId="0" borderId="14" xfId="261" applyNumberFormat="1" applyFont="1" applyFill="1" applyBorder="1" applyAlignment="1">
      <alignment horizontal="centerContinuous" vertical="center"/>
    </xf>
    <xf numFmtId="1" fontId="50" fillId="0" borderId="18" xfId="261" applyNumberFormat="1" applyFont="1" applyFill="1" applyBorder="1" applyAlignment="1">
      <alignment horizontal="centerContinuous" vertical="center"/>
    </xf>
    <xf numFmtId="1" fontId="50" fillId="0" borderId="15" xfId="261" applyNumberFormat="1" applyFont="1" applyFill="1" applyBorder="1" applyAlignment="1">
      <alignment horizontal="centerContinuous" vertical="center"/>
    </xf>
    <xf numFmtId="1" fontId="50" fillId="0" borderId="29" xfId="261" applyNumberFormat="1" applyFont="1" applyFill="1" applyBorder="1" applyAlignment="1">
      <alignment horizontal="centerContinuous" vertical="center" shrinkToFit="1"/>
    </xf>
    <xf numFmtId="1" fontId="50" fillId="0" borderId="14" xfId="261" applyNumberFormat="1" applyFont="1" applyFill="1" applyBorder="1" applyAlignment="1">
      <alignment vertical="center"/>
    </xf>
    <xf numFmtId="1" fontId="67" fillId="0" borderId="0" xfId="261" applyNumberFormat="1" applyFont="1" applyFill="1" applyBorder="1" applyAlignment="1"/>
    <xf numFmtId="1" fontId="50" fillId="0" borderId="0" xfId="261" applyNumberFormat="1" applyFont="1" applyFill="1" applyBorder="1" applyAlignment="1">
      <alignment vertical="center"/>
    </xf>
    <xf numFmtId="191" fontId="50" fillId="0" borderId="0" xfId="261" quotePrefix="1" applyNumberFormat="1" applyFont="1" applyFill="1" applyBorder="1" applyAlignment="1">
      <alignment horizontal="center" vertical="center"/>
    </xf>
    <xf numFmtId="1" fontId="50" fillId="0" borderId="20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centerContinuous" vertical="center" shrinkToFit="1"/>
    </xf>
    <xf numFmtId="1" fontId="50" fillId="0" borderId="0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left" vertical="center"/>
    </xf>
    <xf numFmtId="1" fontId="50" fillId="0" borderId="19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left" vertical="center" shrinkToFit="1"/>
    </xf>
    <xf numFmtId="1" fontId="50" fillId="0" borderId="19" xfId="261" applyNumberFormat="1" applyFont="1" applyFill="1" applyBorder="1" applyAlignment="1">
      <alignment horizontal="left" vertical="center" shrinkToFit="1"/>
    </xf>
    <xf numFmtId="0" fontId="50" fillId="0" borderId="15" xfId="0" applyFont="1" applyFill="1" applyBorder="1" applyAlignment="1">
      <alignment horizontal="left" vertical="center" shrinkToFit="1"/>
    </xf>
    <xf numFmtId="0" fontId="50" fillId="0" borderId="0" xfId="0" applyFont="1" applyFill="1" applyBorder="1" applyAlignment="1">
      <alignment horizontal="left" vertical="center" shrinkToFit="1"/>
    </xf>
    <xf numFmtId="1" fontId="50" fillId="0" borderId="18" xfId="261" applyNumberFormat="1" applyFont="1" applyFill="1" applyBorder="1" applyAlignment="1">
      <alignment horizontal="centerContinuous" vertical="center" shrinkToFit="1"/>
    </xf>
    <xf numFmtId="1" fontId="50" fillId="0" borderId="21" xfId="261" applyNumberFormat="1" applyFont="1" applyFill="1" applyBorder="1" applyAlignment="1">
      <alignment horizontal="centerContinuous" vertical="center" shrinkToFit="1"/>
    </xf>
    <xf numFmtId="1" fontId="50" fillId="0" borderId="14" xfId="261" applyNumberFormat="1" applyFont="1" applyFill="1" applyBorder="1" applyAlignment="1">
      <alignment horizontal="centerContinuous" vertical="center" shrinkToFit="1"/>
    </xf>
    <xf numFmtId="191" fontId="50" fillId="0" borderId="0" xfId="0" applyNumberFormat="1" applyFont="1" applyFill="1" applyAlignment="1">
      <alignment horizontal="center" vertical="center"/>
    </xf>
    <xf numFmtId="191" fontId="50" fillId="0" borderId="0" xfId="0" quotePrefix="1" applyNumberFormat="1" applyFont="1" applyFill="1" applyAlignment="1">
      <alignment horizontal="center" vertical="center"/>
    </xf>
    <xf numFmtId="1" fontId="50" fillId="0" borderId="18" xfId="261" applyNumberFormat="1" applyFont="1" applyFill="1" applyBorder="1" applyAlignment="1">
      <alignment vertical="center"/>
    </xf>
    <xf numFmtId="1" fontId="50" fillId="0" borderId="20" xfId="261" applyNumberFormat="1" applyFont="1" applyFill="1" applyBorder="1" applyAlignment="1">
      <alignment horizontal="centerContinuous" vertical="center"/>
    </xf>
    <xf numFmtId="1" fontId="50" fillId="0" borderId="19" xfId="261" applyNumberFormat="1" applyFont="1" applyFill="1" applyBorder="1" applyAlignment="1">
      <alignment horizontal="centerContinuous" vertical="center"/>
    </xf>
    <xf numFmtId="1" fontId="50" fillId="0" borderId="21" xfId="261" applyNumberFormat="1" applyFont="1" applyFill="1" applyBorder="1" applyAlignment="1">
      <alignment horizontal="centerContinuous" vertical="center"/>
    </xf>
    <xf numFmtId="0" fontId="50" fillId="0" borderId="0" xfId="0" applyFont="1" applyBorder="1" applyAlignment="1">
      <alignment horizontal="right" vertical="center"/>
    </xf>
    <xf numFmtId="0" fontId="50" fillId="0" borderId="21" xfId="260" applyFont="1" applyBorder="1" applyAlignment="1">
      <alignment horizontal="center" vertical="center"/>
    </xf>
    <xf numFmtId="183" fontId="50" fillId="0" borderId="0" xfId="0" applyNumberFormat="1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horizontal="center" vertical="center" wrapText="1"/>
    </xf>
    <xf numFmtId="0" fontId="50" fillId="0" borderId="21" xfId="0" applyFont="1" applyFill="1" applyBorder="1" applyAlignment="1">
      <alignment horizontal="center" vertical="center" wrapText="1"/>
    </xf>
    <xf numFmtId="0" fontId="50" fillId="0" borderId="20" xfId="0" applyFont="1" applyFill="1" applyBorder="1" applyAlignment="1">
      <alignment horizontal="center" vertical="center"/>
    </xf>
    <xf numFmtId="0" fontId="49" fillId="0" borderId="0" xfId="260" applyFont="1" applyBorder="1" applyAlignment="1">
      <alignment vertical="center"/>
    </xf>
    <xf numFmtId="3" fontId="50" fillId="0" borderId="0" xfId="0" applyNumberFormat="1" applyFont="1" applyBorder="1" applyAlignment="1">
      <alignment horizontal="right" vertical="center"/>
    </xf>
    <xf numFmtId="3" fontId="50" fillId="0" borderId="0" xfId="0" applyNumberFormat="1" applyFont="1" applyBorder="1" applyAlignment="1">
      <alignment horizontal="right" vertical="center"/>
    </xf>
    <xf numFmtId="0" fontId="50" fillId="0" borderId="26" xfId="262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5" xfId="262" quotePrefix="1" applyFont="1" applyFill="1" applyBorder="1" applyAlignment="1">
      <alignment horizontal="center" vertical="center"/>
    </xf>
    <xf numFmtId="3" fontId="50" fillId="0" borderId="15" xfId="273" applyNumberFormat="1" applyFont="1" applyFill="1" applyBorder="1" applyAlignment="1">
      <alignment horizontal="right" vertical="center"/>
    </xf>
    <xf numFmtId="0" fontId="50" fillId="0" borderId="15" xfId="260" applyFont="1" applyFill="1" applyBorder="1" applyAlignment="1">
      <alignment horizontal="center" vertical="center" wrapText="1"/>
    </xf>
    <xf numFmtId="0" fontId="50" fillId="0" borderId="17" xfId="260" applyFont="1" applyFill="1" applyBorder="1" applyAlignment="1">
      <alignment horizontal="center" vertical="center" wrapText="1"/>
    </xf>
    <xf numFmtId="0" fontId="65" fillId="0" borderId="17" xfId="0" quotePrefix="1" applyNumberFormat="1" applyFont="1" applyFill="1" applyBorder="1" applyAlignment="1">
      <alignment horizontal="center" vertical="center"/>
    </xf>
    <xf numFmtId="209" fontId="65" fillId="0" borderId="0" xfId="274" applyNumberFormat="1" applyFont="1" applyFill="1" applyAlignment="1">
      <alignment horizontal="center" vertical="center"/>
    </xf>
    <xf numFmtId="209" fontId="65" fillId="0" borderId="0" xfId="259" applyNumberFormat="1" applyFont="1" applyFill="1" applyAlignment="1">
      <alignment horizontal="center" vertical="center"/>
    </xf>
    <xf numFmtId="187" fontId="50" fillId="0" borderId="0" xfId="0" applyNumberFormat="1" applyFont="1" applyFill="1" applyBorder="1" applyAlignment="1">
      <alignment horizontal="center" vertical="center"/>
    </xf>
    <xf numFmtId="0" fontId="50" fillId="0" borderId="15" xfId="262" applyNumberFormat="1" applyFont="1" applyFill="1" applyBorder="1" applyAlignment="1">
      <alignment horizontal="center" vertical="center"/>
    </xf>
    <xf numFmtId="0" fontId="65" fillId="0" borderId="0" xfId="0" quotePrefix="1" applyFont="1" applyFill="1" applyBorder="1" applyAlignment="1">
      <alignment horizontal="center" vertical="center"/>
    </xf>
    <xf numFmtId="41" fontId="65" fillId="0" borderId="17" xfId="259" applyNumberFormat="1" applyFont="1" applyFill="1" applyBorder="1" applyAlignment="1">
      <alignment horizontal="right" vertical="center"/>
    </xf>
    <xf numFmtId="177" fontId="50" fillId="0" borderId="0" xfId="0" applyNumberFormat="1" applyFont="1" applyFill="1" applyBorder="1" applyAlignment="1">
      <alignment horizontal="center" vertical="center"/>
    </xf>
    <xf numFmtId="187" fontId="50" fillId="0" borderId="17" xfId="0" applyNumberFormat="1" applyFont="1" applyFill="1" applyBorder="1" applyAlignment="1">
      <alignment horizontal="center" vertical="center"/>
    </xf>
    <xf numFmtId="186" fontId="50" fillId="0" borderId="0" xfId="0" applyNumberFormat="1" applyFont="1" applyFill="1" applyAlignment="1">
      <alignment horizontal="center" vertical="center"/>
    </xf>
    <xf numFmtId="190" fontId="50" fillId="0" borderId="0" xfId="0" quotePrefix="1" applyNumberFormat="1" applyFont="1" applyFill="1" applyBorder="1" applyAlignment="1">
      <alignment horizontal="right" vertical="center"/>
    </xf>
    <xf numFmtId="189" fontId="50" fillId="0" borderId="0" xfId="0" quotePrefix="1" applyNumberFormat="1" applyFont="1" applyFill="1" applyBorder="1" applyAlignment="1">
      <alignment horizontal="right" vertical="center"/>
    </xf>
    <xf numFmtId="184" fontId="50" fillId="0" borderId="0" xfId="0" quotePrefix="1" applyNumberFormat="1" applyFont="1" applyFill="1" applyBorder="1" applyAlignment="1">
      <alignment horizontal="right" vertical="center"/>
    </xf>
    <xf numFmtId="184" fontId="50" fillId="0" borderId="0" xfId="0" applyNumberFormat="1" applyFont="1" applyFill="1" applyBorder="1" applyAlignment="1">
      <alignment horizontal="right" vertical="center"/>
    </xf>
    <xf numFmtId="191" fontId="50" fillId="0" borderId="0" xfId="260" applyNumberFormat="1" applyFont="1" applyFill="1" applyBorder="1" applyAlignment="1">
      <alignment horizontal="center" vertical="center"/>
    </xf>
    <xf numFmtId="191" fontId="50" fillId="0" borderId="0" xfId="260" quotePrefix="1" applyNumberFormat="1" applyFont="1" applyFill="1" applyBorder="1" applyAlignment="1">
      <alignment horizontal="center" vertical="center"/>
    </xf>
    <xf numFmtId="177" fontId="50" fillId="0" borderId="0" xfId="260" quotePrefix="1" applyNumberFormat="1" applyFont="1" applyFill="1" applyBorder="1" applyAlignment="1">
      <alignment horizontal="center" vertical="center"/>
    </xf>
    <xf numFmtId="177" fontId="50" fillId="0" borderId="13" xfId="260" applyNumberFormat="1" applyFont="1" applyFill="1" applyBorder="1" applyAlignment="1">
      <alignment horizontal="center" vertical="center"/>
    </xf>
    <xf numFmtId="177" fontId="50" fillId="0" borderId="14" xfId="260" applyNumberFormat="1" applyFont="1" applyFill="1" applyBorder="1" applyAlignment="1">
      <alignment horizontal="center" vertical="center"/>
    </xf>
    <xf numFmtId="191" fontId="50" fillId="0" borderId="14" xfId="260" applyNumberFormat="1" applyFont="1" applyFill="1" applyBorder="1" applyAlignment="1">
      <alignment horizontal="center" vertical="center"/>
    </xf>
    <xf numFmtId="177" fontId="50" fillId="0" borderId="18" xfId="260" applyNumberFormat="1" applyFont="1" applyFill="1" applyBorder="1" applyAlignment="1">
      <alignment horizontal="center" vertical="center"/>
    </xf>
    <xf numFmtId="41" fontId="51" fillId="0" borderId="32" xfId="260" applyNumberFormat="1" applyFont="1" applyFill="1" applyBorder="1" applyAlignment="1">
      <alignment horizontal="center" vertical="center"/>
    </xf>
    <xf numFmtId="3" fontId="50" fillId="0" borderId="14" xfId="0" applyNumberFormat="1" applyFont="1" applyBorder="1" applyAlignment="1">
      <alignment horizontal="left" vertical="center"/>
    </xf>
    <xf numFmtId="187" fontId="50" fillId="0" borderId="0" xfId="0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197" fontId="50" fillId="0" borderId="0" xfId="729" applyNumberFormat="1" applyFont="1" applyFill="1" applyBorder="1" applyAlignment="1">
      <alignment horizontal="center" vertical="center"/>
    </xf>
    <xf numFmtId="187" fontId="50" fillId="0" borderId="0" xfId="0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8" xfId="260" applyFont="1" applyBorder="1" applyAlignment="1">
      <alignment horizontal="center" vertical="center"/>
    </xf>
    <xf numFmtId="0" fontId="50" fillId="0" borderId="18" xfId="260" applyFont="1" applyBorder="1" applyAlignment="1">
      <alignment horizontal="center" vertical="center" wrapText="1"/>
    </xf>
    <xf numFmtId="0" fontId="51" fillId="0" borderId="28" xfId="243" applyFont="1" applyFill="1" applyBorder="1" applyAlignment="1">
      <alignment horizontal="center" vertical="center"/>
    </xf>
    <xf numFmtId="0" fontId="51" fillId="0" borderId="28" xfId="243" applyFont="1" applyFill="1" applyBorder="1" applyAlignment="1">
      <alignment horizontal="center" vertical="center" wrapText="1"/>
    </xf>
    <xf numFmtId="3" fontId="65" fillId="0" borderId="17" xfId="0" quotePrefix="1" applyNumberFormat="1" applyFont="1" applyFill="1" applyBorder="1" applyAlignment="1">
      <alignment horizontal="centerContinuous" vertical="center"/>
    </xf>
    <xf numFmtId="187" fontId="50" fillId="0" borderId="0" xfId="0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8" xfId="260" applyFont="1" applyBorder="1" applyAlignment="1">
      <alignment horizontal="center" vertical="center"/>
    </xf>
    <xf numFmtId="41" fontId="51" fillId="0" borderId="28" xfId="260" applyNumberFormat="1" applyFont="1" applyFill="1" applyBorder="1" applyAlignment="1">
      <alignment horizontal="center" vertical="center"/>
    </xf>
    <xf numFmtId="0" fontId="51" fillId="0" borderId="15" xfId="0" quotePrefix="1" applyFont="1" applyFill="1" applyBorder="1" applyAlignment="1">
      <alignment horizontal="centerContinuous" vertical="center"/>
    </xf>
    <xf numFmtId="187" fontId="51" fillId="0" borderId="0" xfId="256" quotePrefix="1" applyNumberFormat="1" applyFont="1" applyFill="1" applyBorder="1" applyAlignment="1">
      <alignment horizontal="center" vertical="center"/>
    </xf>
    <xf numFmtId="194" fontId="51" fillId="0" borderId="0" xfId="256" applyNumberFormat="1" applyFont="1" applyFill="1" applyBorder="1" applyAlignment="1">
      <alignment horizontal="center" vertical="center"/>
    </xf>
    <xf numFmtId="0" fontId="51" fillId="0" borderId="17" xfId="0" quotePrefix="1" applyFont="1" applyFill="1" applyBorder="1" applyAlignment="1">
      <alignment horizontal="centerContinuous" vertical="center"/>
    </xf>
    <xf numFmtId="0" fontId="66" fillId="0" borderId="15" xfId="0" applyFont="1" applyFill="1" applyBorder="1" applyAlignment="1">
      <alignment horizontal="center" vertical="center"/>
    </xf>
    <xf numFmtId="41" fontId="66" fillId="0" borderId="0" xfId="259" applyNumberFormat="1" applyFont="1" applyFill="1" applyBorder="1" applyAlignment="1">
      <alignment horizontal="right" vertical="center"/>
    </xf>
    <xf numFmtId="41" fontId="66" fillId="0" borderId="0" xfId="0" applyNumberFormat="1" applyFont="1" applyFill="1" applyBorder="1" applyAlignment="1">
      <alignment vertical="center"/>
    </xf>
    <xf numFmtId="41" fontId="66" fillId="0" borderId="0" xfId="0" applyNumberFormat="1" applyFont="1" applyFill="1" applyBorder="1" applyAlignment="1">
      <alignment horizontal="center" vertical="center"/>
    </xf>
    <xf numFmtId="3" fontId="66" fillId="0" borderId="17" xfId="0" quotePrefix="1" applyNumberFormat="1" applyFont="1" applyFill="1" applyBorder="1" applyAlignment="1">
      <alignment horizontal="centerContinuous" vertical="center"/>
    </xf>
    <xf numFmtId="182" fontId="66" fillId="0" borderId="0" xfId="0" applyNumberFormat="1" applyFont="1" applyFill="1" applyBorder="1" applyAlignment="1">
      <alignment horizontal="right" vertical="center"/>
    </xf>
    <xf numFmtId="0" fontId="66" fillId="0" borderId="17" xfId="0" quotePrefix="1" applyNumberFormat="1" applyFont="1" applyFill="1" applyBorder="1" applyAlignment="1">
      <alignment horizontal="center" vertical="center"/>
    </xf>
    <xf numFmtId="3" fontId="66" fillId="0" borderId="17" xfId="0" applyNumberFormat="1" applyFont="1" applyFill="1" applyBorder="1" applyAlignment="1">
      <alignment horizontal="centerContinuous" vertical="center"/>
    </xf>
    <xf numFmtId="182" fontId="66" fillId="0" borderId="0" xfId="0" applyNumberFormat="1" applyFont="1" applyFill="1" applyBorder="1" applyAlignment="1">
      <alignment horizontal="centerContinuous" vertical="center"/>
    </xf>
    <xf numFmtId="41" fontId="66" fillId="0" borderId="15" xfId="0" applyNumberFormat="1" applyFont="1" applyFill="1" applyBorder="1" applyAlignment="1">
      <alignment horizontal="center" vertical="center"/>
    </xf>
    <xf numFmtId="3" fontId="66" fillId="0" borderId="0" xfId="0" applyNumberFormat="1" applyFont="1" applyFill="1" applyBorder="1" applyAlignment="1">
      <alignment horizontal="centerContinuous" vertical="center"/>
    </xf>
    <xf numFmtId="0" fontId="65" fillId="0" borderId="0" xfId="0" applyFont="1" applyFill="1" applyBorder="1" applyAlignment="1">
      <alignment horizontal="center" vertical="center"/>
    </xf>
    <xf numFmtId="182" fontId="65" fillId="0" borderId="0" xfId="0" applyNumberFormat="1" applyFont="1" applyFill="1" applyBorder="1" applyAlignment="1">
      <alignment horizontal="center" vertical="center"/>
    </xf>
    <xf numFmtId="182" fontId="65" fillId="0" borderId="15" xfId="0" applyNumberFormat="1" applyFont="1" applyFill="1" applyBorder="1" applyAlignment="1">
      <alignment horizontal="center" vertical="center"/>
    </xf>
    <xf numFmtId="41" fontId="65" fillId="0" borderId="15" xfId="0" applyNumberFormat="1" applyFont="1" applyFill="1" applyBorder="1" applyAlignment="1">
      <alignment horizontal="center" vertical="center"/>
    </xf>
    <xf numFmtId="176" fontId="65" fillId="0" borderId="0" xfId="256" applyFont="1" applyFill="1" applyBorder="1" applyAlignment="1">
      <alignment horizontal="center" vertical="center"/>
    </xf>
    <xf numFmtId="176" fontId="65" fillId="0" borderId="15" xfId="256" applyFont="1" applyFill="1" applyBorder="1" applyAlignment="1">
      <alignment horizontal="center" vertical="center"/>
    </xf>
    <xf numFmtId="182" fontId="65" fillId="0" borderId="0" xfId="256" applyNumberFormat="1" applyFont="1" applyFill="1" applyBorder="1" applyAlignment="1">
      <alignment horizontal="center" vertical="center"/>
    </xf>
    <xf numFmtId="182" fontId="65" fillId="0" borderId="15" xfId="256" applyNumberFormat="1" applyFont="1" applyFill="1" applyBorder="1" applyAlignment="1">
      <alignment horizontal="center" vertical="center"/>
    </xf>
    <xf numFmtId="3" fontId="65" fillId="0" borderId="0" xfId="0" applyNumberFormat="1" applyFont="1" applyFill="1" applyBorder="1" applyAlignment="1">
      <alignment horizontal="centerContinuous" vertical="center"/>
    </xf>
    <xf numFmtId="0" fontId="65" fillId="0" borderId="0" xfId="256" applyNumberFormat="1" applyFont="1" applyFill="1" applyBorder="1" applyAlignment="1">
      <alignment horizontal="center" vertical="center"/>
    </xf>
    <xf numFmtId="182" fontId="65" fillId="0" borderId="17" xfId="0" applyNumberFormat="1" applyFont="1" applyFill="1" applyBorder="1" applyAlignment="1">
      <alignment horizontal="center" vertical="center"/>
    </xf>
    <xf numFmtId="182" fontId="74" fillId="0" borderId="0" xfId="0" applyNumberFormat="1" applyFont="1" applyFill="1" applyBorder="1" applyAlignment="1">
      <alignment horizontal="center" vertical="center" wrapText="1"/>
    </xf>
    <xf numFmtId="182" fontId="75" fillId="0" borderId="0" xfId="0" applyNumberFormat="1" applyFont="1" applyFill="1" applyBorder="1" applyAlignment="1">
      <alignment horizontal="right" vertical="center"/>
    </xf>
    <xf numFmtId="182" fontId="76" fillId="0" borderId="0" xfId="0" applyNumberFormat="1" applyFont="1" applyFill="1" applyBorder="1" applyAlignment="1">
      <alignment horizontal="center" vertical="center"/>
    </xf>
    <xf numFmtId="182" fontId="65" fillId="0" borderId="17" xfId="0" applyNumberFormat="1" applyFont="1" applyFill="1" applyBorder="1" applyAlignment="1">
      <alignment horizontal="center" vertical="center" wrapText="1"/>
    </xf>
    <xf numFmtId="182" fontId="65" fillId="0" borderId="0" xfId="0" applyNumberFormat="1" applyFont="1" applyFill="1" applyBorder="1" applyAlignment="1">
      <alignment horizontal="center" vertical="center" wrapText="1"/>
    </xf>
    <xf numFmtId="49" fontId="51" fillId="0" borderId="15" xfId="256" applyNumberFormat="1" applyFont="1" applyFill="1" applyBorder="1" applyAlignment="1">
      <alignment horizontal="center" vertical="center"/>
    </xf>
    <xf numFmtId="41" fontId="51" fillId="0" borderId="17" xfId="259" applyNumberFormat="1" applyFont="1" applyFill="1" applyBorder="1" applyAlignment="1">
      <alignment horizontal="right" vertical="center"/>
    </xf>
    <xf numFmtId="41" fontId="51" fillId="0" borderId="0" xfId="259" applyNumberFormat="1" applyFont="1" applyFill="1" applyBorder="1" applyAlignment="1">
      <alignment horizontal="right" vertical="center"/>
    </xf>
    <xf numFmtId="49" fontId="51" fillId="0" borderId="17" xfId="256" applyNumberFormat="1" applyFont="1" applyFill="1" applyBorder="1" applyAlignment="1">
      <alignment horizontal="center" vertical="center"/>
    </xf>
    <xf numFmtId="187" fontId="51" fillId="0" borderId="0" xfId="0" applyNumberFormat="1" applyFont="1" applyFill="1" applyBorder="1" applyAlignment="1">
      <alignment horizontal="center" vertical="center"/>
    </xf>
    <xf numFmtId="1" fontId="51" fillId="0" borderId="15" xfId="261" quotePrefix="1" applyNumberFormat="1" applyFont="1" applyFill="1" applyBorder="1" applyAlignment="1">
      <alignment horizontal="center" vertical="center"/>
    </xf>
    <xf numFmtId="191" fontId="51" fillId="0" borderId="0" xfId="261" applyNumberFormat="1" applyFont="1" applyFill="1" applyBorder="1" applyAlignment="1">
      <alignment horizontal="center" vertical="center"/>
    </xf>
    <xf numFmtId="191" fontId="51" fillId="0" borderId="0" xfId="261" quotePrefix="1" applyNumberFormat="1" applyFont="1" applyFill="1" applyBorder="1" applyAlignment="1">
      <alignment horizontal="center" vertical="center"/>
    </xf>
    <xf numFmtId="1" fontId="51" fillId="0" borderId="17" xfId="261" quotePrefix="1" applyNumberFormat="1" applyFont="1" applyFill="1" applyBorder="1" applyAlignment="1">
      <alignment horizontal="center" vertical="center"/>
    </xf>
    <xf numFmtId="191" fontId="51" fillId="0" borderId="0" xfId="0" applyNumberFormat="1" applyFont="1" applyFill="1" applyAlignment="1">
      <alignment horizontal="center" vertical="center"/>
    </xf>
    <xf numFmtId="191" fontId="51" fillId="0" borderId="0" xfId="0" quotePrefix="1" applyNumberFormat="1" applyFont="1" applyFill="1" applyAlignment="1">
      <alignment horizontal="center" vertical="center"/>
    </xf>
    <xf numFmtId="0" fontId="51" fillId="0" borderId="15" xfId="0" quotePrefix="1" applyFont="1" applyFill="1" applyBorder="1" applyAlignment="1">
      <alignment horizontal="center" vertical="center"/>
    </xf>
    <xf numFmtId="41" fontId="51" fillId="0" borderId="0" xfId="0" quotePrefix="1" applyNumberFormat="1" applyFont="1" applyFill="1" applyBorder="1" applyAlignment="1">
      <alignment horizontal="right" vertical="center"/>
    </xf>
    <xf numFmtId="41" fontId="51" fillId="0" borderId="15" xfId="0" quotePrefix="1" applyNumberFormat="1" applyFont="1" applyFill="1" applyBorder="1" applyAlignment="1">
      <alignment horizontal="right" vertical="center"/>
    </xf>
    <xf numFmtId="0" fontId="51" fillId="0" borderId="0" xfId="0" quotePrefix="1" applyFont="1" applyFill="1" applyBorder="1" applyAlignment="1">
      <alignment horizontal="center" vertical="center"/>
    </xf>
    <xf numFmtId="0" fontId="51" fillId="0" borderId="18" xfId="262" quotePrefix="1" applyFont="1" applyFill="1" applyBorder="1" applyAlignment="1">
      <alignment horizontal="center" vertical="center"/>
    </xf>
    <xf numFmtId="208" fontId="51" fillId="0" borderId="14" xfId="262" applyNumberFormat="1" applyFont="1" applyFill="1" applyBorder="1" applyAlignment="1">
      <alignment horizontal="right" vertical="center"/>
    </xf>
    <xf numFmtId="3" fontId="51" fillId="0" borderId="14" xfId="273" applyNumberFormat="1" applyFont="1" applyFill="1" applyBorder="1" applyAlignment="1">
      <alignment horizontal="right" vertical="center"/>
    </xf>
    <xf numFmtId="3" fontId="51" fillId="0" borderId="18" xfId="273" applyNumberFormat="1" applyFont="1" applyFill="1" applyBorder="1" applyAlignment="1">
      <alignment horizontal="right" vertical="center"/>
    </xf>
    <xf numFmtId="0" fontId="51" fillId="0" borderId="14" xfId="262" quotePrefix="1" applyFont="1" applyFill="1" applyBorder="1" applyAlignment="1">
      <alignment horizontal="center" vertical="center"/>
    </xf>
    <xf numFmtId="0" fontId="51" fillId="0" borderId="0" xfId="262" applyNumberFormat="1" applyFont="1" applyFill="1" applyBorder="1" applyAlignment="1">
      <alignment horizontal="right" vertical="center"/>
    </xf>
    <xf numFmtId="3" fontId="51" fillId="0" borderId="13" xfId="273" applyNumberFormat="1" applyFont="1" applyFill="1" applyBorder="1" applyAlignment="1">
      <alignment horizontal="right" vertical="center"/>
    </xf>
    <xf numFmtId="208" fontId="51" fillId="0" borderId="14" xfId="276" applyNumberFormat="1" applyFont="1" applyFill="1" applyBorder="1" applyAlignment="1">
      <alignment horizontal="right" vertical="center" wrapText="1"/>
    </xf>
    <xf numFmtId="3" fontId="51" fillId="0" borderId="0" xfId="273" applyNumberFormat="1" applyFont="1" applyFill="1" applyBorder="1" applyAlignment="1">
      <alignment horizontal="right" vertical="center"/>
    </xf>
    <xf numFmtId="0" fontId="51" fillId="0" borderId="15" xfId="0" applyNumberFormat="1" applyFont="1" applyFill="1" applyBorder="1" applyAlignment="1">
      <alignment horizontal="center" vertical="center" shrinkToFit="1"/>
    </xf>
    <xf numFmtId="177" fontId="51" fillId="0" borderId="0" xfId="243" applyNumberFormat="1" applyFont="1" applyFill="1" applyAlignment="1">
      <alignment horizontal="center" vertical="center" shrinkToFit="1"/>
    </xf>
    <xf numFmtId="185" fontId="51" fillId="0" borderId="0" xfId="0" applyNumberFormat="1" applyFont="1" applyFill="1" applyAlignment="1">
      <alignment horizontal="center" vertical="center" shrinkToFit="1"/>
    </xf>
    <xf numFmtId="183" fontId="51" fillId="0" borderId="0" xfId="0" applyNumberFormat="1" applyFont="1" applyFill="1" applyAlignment="1">
      <alignment horizontal="center" vertical="center" shrinkToFit="1"/>
    </xf>
    <xf numFmtId="183" fontId="51" fillId="0" borderId="0" xfId="0" applyNumberFormat="1" applyFont="1" applyFill="1" applyAlignment="1">
      <alignment horizontal="center" vertical="center"/>
    </xf>
    <xf numFmtId="197" fontId="51" fillId="0" borderId="0" xfId="0" applyNumberFormat="1" applyFont="1" applyFill="1" applyAlignment="1">
      <alignment horizontal="center" vertical="center" shrinkToFit="1"/>
    </xf>
    <xf numFmtId="0" fontId="51" fillId="0" borderId="17" xfId="0" applyNumberFormat="1" applyFont="1" applyFill="1" applyBorder="1" applyAlignment="1">
      <alignment horizontal="center" vertical="center" shrinkToFit="1"/>
    </xf>
    <xf numFmtId="197" fontId="51" fillId="0" borderId="0" xfId="729" applyNumberFormat="1" applyFont="1" applyFill="1" applyBorder="1" applyAlignment="1">
      <alignment horizontal="center" vertical="center"/>
    </xf>
    <xf numFmtId="0" fontId="51" fillId="0" borderId="18" xfId="0" quotePrefix="1" applyFont="1" applyFill="1" applyBorder="1" applyAlignment="1">
      <alignment horizontal="center" vertical="center"/>
    </xf>
    <xf numFmtId="2" fontId="51" fillId="0" borderId="13" xfId="0" applyNumberFormat="1" applyFont="1" applyFill="1" applyBorder="1" applyAlignment="1">
      <alignment vertical="center"/>
    </xf>
    <xf numFmtId="195" fontId="51" fillId="0" borderId="14" xfId="0" applyNumberFormat="1" applyFont="1" applyFill="1" applyBorder="1" applyAlignment="1">
      <alignment vertical="center"/>
    </xf>
    <xf numFmtId="195" fontId="51" fillId="0" borderId="14" xfId="0" applyNumberFormat="1" applyFont="1" applyFill="1" applyBorder="1" applyAlignment="1">
      <alignment horizontal="right" vertical="center"/>
    </xf>
    <xf numFmtId="197" fontId="51" fillId="0" borderId="14" xfId="0" applyNumberFormat="1" applyFont="1" applyFill="1" applyBorder="1" applyAlignment="1">
      <alignment vertical="center"/>
    </xf>
    <xf numFmtId="0" fontId="51" fillId="0" borderId="13" xfId="0" applyFont="1" applyFill="1" applyBorder="1" applyAlignment="1">
      <alignment horizontal="center" vertical="center"/>
    </xf>
    <xf numFmtId="0" fontId="51" fillId="0" borderId="18" xfId="0" applyFont="1" applyFill="1" applyBorder="1" applyAlignment="1">
      <alignment horizontal="center" vertical="center"/>
    </xf>
    <xf numFmtId="195" fontId="51" fillId="0" borderId="13" xfId="0" applyNumberFormat="1" applyFont="1" applyFill="1" applyBorder="1" applyAlignment="1">
      <alignment vertical="center"/>
    </xf>
    <xf numFmtId="0" fontId="51" fillId="0" borderId="14" xfId="0" applyNumberFormat="1" applyFont="1" applyFill="1" applyBorder="1" applyAlignment="1">
      <alignment vertical="center"/>
    </xf>
    <xf numFmtId="198" fontId="51" fillId="0" borderId="14" xfId="0" applyNumberFormat="1" applyFont="1" applyFill="1" applyBorder="1" applyAlignment="1">
      <alignment vertical="center"/>
    </xf>
    <xf numFmtId="191" fontId="51" fillId="0" borderId="0" xfId="243" applyNumberFormat="1" applyFont="1" applyFill="1" applyAlignment="1">
      <alignment horizontal="center" vertical="center"/>
    </xf>
    <xf numFmtId="191" fontId="51" fillId="0" borderId="0" xfId="243" quotePrefix="1" applyNumberFormat="1" applyFont="1" applyFill="1" applyAlignment="1">
      <alignment horizontal="center" vertical="center"/>
    </xf>
    <xf numFmtId="3" fontId="51" fillId="0" borderId="0" xfId="274" applyNumberFormat="1" applyFont="1" applyFill="1" applyAlignment="1">
      <alignment horizontal="center" vertical="center"/>
    </xf>
    <xf numFmtId="209" fontId="51" fillId="0" borderId="0" xfId="274" applyNumberFormat="1" applyFont="1" applyFill="1" applyAlignment="1">
      <alignment horizontal="center" vertical="center"/>
    </xf>
    <xf numFmtId="196" fontId="51" fillId="0" borderId="0" xfId="274" applyNumberFormat="1" applyFont="1" applyFill="1" applyAlignment="1">
      <alignment horizontal="center" vertical="center"/>
    </xf>
    <xf numFmtId="196" fontId="51" fillId="0" borderId="0" xfId="259" applyNumberFormat="1" applyFont="1" applyFill="1" applyAlignment="1">
      <alignment horizontal="center" vertical="center"/>
    </xf>
    <xf numFmtId="209" fontId="51" fillId="0" borderId="0" xfId="259" applyNumberFormat="1" applyFont="1" applyFill="1" applyAlignment="1">
      <alignment horizontal="center" vertical="center"/>
    </xf>
    <xf numFmtId="0" fontId="51" fillId="0" borderId="17" xfId="0" quotePrefix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/>
    </xf>
    <xf numFmtId="191" fontId="51" fillId="0" borderId="17" xfId="0" applyNumberFormat="1" applyFont="1" applyFill="1" applyBorder="1" applyAlignment="1">
      <alignment horizontal="center" vertical="center"/>
    </xf>
    <xf numFmtId="183" fontId="51" fillId="0" borderId="0" xfId="0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 wrapText="1"/>
    </xf>
    <xf numFmtId="191" fontId="50" fillId="0" borderId="15" xfId="0" applyNumberFormat="1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 wrapText="1"/>
    </xf>
    <xf numFmtId="41" fontId="51" fillId="0" borderId="0" xfId="0" applyNumberFormat="1" applyFont="1" applyFill="1" applyBorder="1" applyAlignment="1">
      <alignment horizontal="right" vertical="center"/>
    </xf>
    <xf numFmtId="187" fontId="51" fillId="0" borderId="17" xfId="0" applyNumberFormat="1" applyFont="1" applyFill="1" applyBorder="1" applyAlignment="1">
      <alignment horizontal="center" vertical="center"/>
    </xf>
    <xf numFmtId="193" fontId="51" fillId="0" borderId="0" xfId="0" applyNumberFormat="1" applyFont="1" applyFill="1" applyBorder="1" applyAlignment="1">
      <alignment horizontal="center" vertical="center"/>
    </xf>
    <xf numFmtId="187" fontId="51" fillId="0" borderId="0" xfId="0" applyNumberFormat="1" applyFont="1" applyFill="1" applyAlignment="1">
      <alignment horizontal="center" vertical="center"/>
    </xf>
    <xf numFmtId="186" fontId="51" fillId="0" borderId="0" xfId="0" applyNumberFormat="1" applyFont="1" applyFill="1" applyAlignment="1">
      <alignment horizontal="center" vertical="center"/>
    </xf>
    <xf numFmtId="191" fontId="51" fillId="0" borderId="0" xfId="0" applyNumberFormat="1" applyFont="1" applyFill="1" applyBorder="1" applyAlignment="1">
      <alignment horizontal="center" vertical="center"/>
    </xf>
    <xf numFmtId="190" fontId="51" fillId="0" borderId="0" xfId="0" applyNumberFormat="1" applyFont="1" applyFill="1" applyBorder="1" applyAlignment="1">
      <alignment horizontal="center" vertical="center"/>
    </xf>
    <xf numFmtId="177" fontId="51" fillId="0" borderId="0" xfId="0" applyNumberFormat="1" applyFont="1" applyFill="1" applyBorder="1" applyAlignment="1">
      <alignment horizontal="center" vertical="center"/>
    </xf>
    <xf numFmtId="199" fontId="51" fillId="0" borderId="0" xfId="0" applyNumberFormat="1" applyFont="1" applyFill="1" applyAlignment="1">
      <alignment horizontal="center" vertical="center"/>
    </xf>
    <xf numFmtId="3" fontId="51" fillId="0" borderId="0" xfId="243" applyNumberFormat="1" applyFont="1" applyFill="1" applyBorder="1" applyAlignment="1">
      <alignment horizontal="center" vertical="center"/>
    </xf>
    <xf numFmtId="191" fontId="51" fillId="0" borderId="0" xfId="0" quotePrefix="1" applyNumberFormat="1" applyFont="1" applyFill="1" applyBorder="1" applyAlignment="1">
      <alignment horizontal="right" vertical="center"/>
    </xf>
    <xf numFmtId="3" fontId="51" fillId="0" borderId="0" xfId="0" quotePrefix="1" applyNumberFormat="1" applyFont="1" applyFill="1" applyBorder="1" applyAlignment="1">
      <alignment horizontal="right" vertical="center"/>
    </xf>
    <xf numFmtId="192" fontId="51" fillId="0" borderId="17" xfId="0" applyNumberFormat="1" applyFont="1" applyFill="1" applyBorder="1" applyAlignment="1">
      <alignment horizontal="center" vertical="center"/>
    </xf>
    <xf numFmtId="188" fontId="51" fillId="0" borderId="0" xfId="0" applyNumberFormat="1" applyFont="1" applyFill="1" applyAlignment="1">
      <alignment horizontal="center" vertical="center"/>
    </xf>
    <xf numFmtId="192" fontId="51" fillId="0" borderId="0" xfId="0" applyNumberFormat="1" applyFont="1" applyFill="1" applyBorder="1" applyAlignment="1">
      <alignment horizontal="center" vertical="center"/>
    </xf>
    <xf numFmtId="207" fontId="51" fillId="0" borderId="0" xfId="0" applyNumberFormat="1" applyFont="1" applyFill="1" applyBorder="1" applyAlignment="1">
      <alignment horizontal="center" vertical="center"/>
    </xf>
    <xf numFmtId="187" fontId="51" fillId="0" borderId="0" xfId="0" applyNumberFormat="1" applyFont="1" applyFill="1" applyBorder="1" applyAlignment="1">
      <alignment horizontal="center" vertical="center"/>
    </xf>
    <xf numFmtId="187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176" fontId="50" fillId="0" borderId="29" xfId="256" applyFont="1" applyFill="1" applyBorder="1" applyAlignment="1">
      <alignment horizontal="center" vertical="center" wrapText="1"/>
    </xf>
    <xf numFmtId="0" fontId="50" fillId="0" borderId="15" xfId="0" applyFont="1" applyFill="1" applyBorder="1" applyAlignment="1">
      <alignment horizontal="center" vertical="center"/>
    </xf>
    <xf numFmtId="0" fontId="50" fillId="0" borderId="18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 shrinkToFit="1"/>
    </xf>
    <xf numFmtId="176" fontId="50" fillId="0" borderId="0" xfId="256" applyFont="1" applyFill="1" applyBorder="1" applyAlignment="1">
      <alignment horizontal="center" vertical="center" wrapText="1"/>
    </xf>
    <xf numFmtId="0" fontId="50" fillId="0" borderId="27" xfId="0" applyFont="1" applyFill="1" applyBorder="1" applyAlignment="1">
      <alignment horizontal="center" vertical="center"/>
    </xf>
    <xf numFmtId="176" fontId="50" fillId="0" borderId="23" xfId="256" applyFont="1" applyFill="1" applyBorder="1" applyAlignment="1">
      <alignment horizontal="center" vertical="center" wrapText="1"/>
    </xf>
    <xf numFmtId="0" fontId="50" fillId="0" borderId="17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49" fillId="0" borderId="0" xfId="260" applyFont="1" applyBorder="1" applyAlignment="1">
      <alignment horizontal="center" vertical="center"/>
    </xf>
    <xf numFmtId="0" fontId="50" fillId="0" borderId="29" xfId="260" applyFont="1" applyBorder="1" applyAlignment="1">
      <alignment horizontal="center" vertical="center" wrapText="1"/>
    </xf>
    <xf numFmtId="0" fontId="50" fillId="0" borderId="18" xfId="260" applyFont="1" applyBorder="1" applyAlignment="1">
      <alignment horizontal="center" vertical="center"/>
    </xf>
    <xf numFmtId="0" fontId="50" fillId="0" borderId="20" xfId="260" applyFont="1" applyBorder="1" applyAlignment="1">
      <alignment horizontal="center" vertical="center" wrapText="1"/>
    </xf>
    <xf numFmtId="0" fontId="50" fillId="0" borderId="21" xfId="260" applyFont="1" applyBorder="1" applyAlignment="1">
      <alignment horizontal="center" vertical="center"/>
    </xf>
    <xf numFmtId="0" fontId="50" fillId="0" borderId="23" xfId="260" applyFont="1" applyBorder="1" applyAlignment="1">
      <alignment horizontal="center" vertical="center" wrapText="1"/>
    </xf>
    <xf numFmtId="0" fontId="50" fillId="0" borderId="13" xfId="260" applyFont="1" applyBorder="1" applyAlignment="1">
      <alignment horizontal="center" vertical="center"/>
    </xf>
    <xf numFmtId="0" fontId="50" fillId="0" borderId="33" xfId="260" applyFont="1" applyBorder="1" applyAlignment="1">
      <alignment horizontal="center" vertical="center"/>
    </xf>
    <xf numFmtId="0" fontId="50" fillId="0" borderId="27" xfId="260" applyFont="1" applyBorder="1" applyAlignment="1">
      <alignment horizontal="center" vertical="center"/>
    </xf>
    <xf numFmtId="0" fontId="50" fillId="0" borderId="22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 wrapText="1"/>
    </xf>
    <xf numFmtId="0" fontId="50" fillId="0" borderId="18" xfId="260" applyFont="1" applyBorder="1" applyAlignment="1">
      <alignment horizontal="center" vertical="center" wrapText="1"/>
    </xf>
    <xf numFmtId="0" fontId="50" fillId="0" borderId="13" xfId="260" applyFont="1" applyBorder="1" applyAlignment="1">
      <alignment horizontal="center" vertical="center" wrapText="1"/>
    </xf>
    <xf numFmtId="0" fontId="49" fillId="0" borderId="0" xfId="260" applyFont="1" applyAlignment="1">
      <alignment horizontal="center"/>
    </xf>
    <xf numFmtId="176" fontId="50" fillId="0" borderId="24" xfId="256" applyFont="1" applyBorder="1" applyAlignment="1">
      <alignment horizontal="center" vertical="center" wrapText="1"/>
    </xf>
    <xf numFmtId="0" fontId="50" fillId="0" borderId="29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3" fontId="65" fillId="0" borderId="17" xfId="0" applyNumberFormat="1" applyFont="1" applyFill="1" applyBorder="1" applyAlignment="1">
      <alignment horizontal="center" vertical="center"/>
    </xf>
    <xf numFmtId="3" fontId="65" fillId="0" borderId="0" xfId="0" applyNumberFormat="1" applyFont="1" applyFill="1" applyBorder="1" applyAlignment="1">
      <alignment horizontal="center" vertical="center"/>
    </xf>
    <xf numFmtId="176" fontId="50" fillId="0" borderId="15" xfId="256" applyFont="1" applyFill="1" applyBorder="1" applyAlignment="1">
      <alignment horizontal="center" vertical="center"/>
    </xf>
    <xf numFmtId="0" fontId="50" fillId="0" borderId="13" xfId="259" applyFont="1" applyFill="1" applyBorder="1" applyAlignment="1">
      <alignment horizontal="center" vertical="center"/>
    </xf>
    <xf numFmtId="0" fontId="50" fillId="0" borderId="18" xfId="259" applyFont="1" applyFill="1" applyBorder="1" applyAlignment="1">
      <alignment horizontal="center" vertical="center"/>
    </xf>
    <xf numFmtId="0" fontId="50" fillId="0" borderId="17" xfId="259" applyFont="1" applyFill="1" applyBorder="1" applyAlignment="1">
      <alignment horizontal="center" vertical="center"/>
    </xf>
    <xf numFmtId="0" fontId="50" fillId="0" borderId="23" xfId="259" applyFont="1" applyFill="1" applyBorder="1" applyAlignment="1">
      <alignment horizontal="center" vertical="center"/>
    </xf>
    <xf numFmtId="0" fontId="50" fillId="0" borderId="29" xfId="259" applyFont="1" applyFill="1" applyBorder="1" applyAlignment="1">
      <alignment horizontal="center" vertical="center"/>
    </xf>
    <xf numFmtId="0" fontId="50" fillId="0" borderId="13" xfId="259" applyFont="1" applyFill="1" applyBorder="1" applyAlignment="1">
      <alignment horizontal="center" vertical="center" shrinkToFit="1"/>
    </xf>
    <xf numFmtId="0" fontId="50" fillId="0" borderId="23" xfId="0" applyFont="1" applyFill="1" applyBorder="1" applyAlignment="1">
      <alignment horizontal="center" vertical="center"/>
    </xf>
    <xf numFmtId="176" fontId="50" fillId="0" borderId="29" xfId="256" applyFont="1" applyFill="1" applyBorder="1" applyAlignment="1">
      <alignment horizontal="center" vertical="center"/>
    </xf>
    <xf numFmtId="176" fontId="50" fillId="0" borderId="18" xfId="256" applyFont="1" applyFill="1" applyBorder="1" applyAlignment="1">
      <alignment horizontal="center" vertical="center"/>
    </xf>
    <xf numFmtId="0" fontId="50" fillId="0" borderId="33" xfId="0" applyFont="1" applyFill="1" applyBorder="1" applyAlignment="1">
      <alignment horizontal="center" vertical="center"/>
    </xf>
    <xf numFmtId="0" fontId="50" fillId="0" borderId="2" xfId="262" applyNumberFormat="1" applyFont="1" applyFill="1" applyBorder="1" applyAlignment="1">
      <alignment horizontal="center" vertical="center"/>
    </xf>
    <xf numFmtId="0" fontId="50" fillId="0" borderId="28" xfId="262" applyNumberFormat="1" applyFont="1" applyFill="1" applyBorder="1" applyAlignment="1">
      <alignment horizontal="center" vertical="center"/>
    </xf>
    <xf numFmtId="0" fontId="50" fillId="0" borderId="34" xfId="262" applyNumberFormat="1" applyFont="1" applyFill="1" applyBorder="1" applyAlignment="1">
      <alignment horizontal="center" vertical="center"/>
    </xf>
    <xf numFmtId="0" fontId="49" fillId="0" borderId="0" xfId="262" applyNumberFormat="1" applyFont="1" applyFill="1" applyBorder="1" applyAlignment="1">
      <alignment horizontal="center"/>
    </xf>
    <xf numFmtId="0" fontId="50" fillId="0" borderId="27" xfId="262" applyNumberFormat="1" applyFont="1" applyFill="1" applyBorder="1" applyAlignment="1">
      <alignment horizontal="center" vertical="center"/>
    </xf>
    <xf numFmtId="0" fontId="50" fillId="0" borderId="34" xfId="262" applyNumberFormat="1" applyFont="1" applyFill="1" applyBorder="1" applyAlignment="1">
      <alignment horizontal="center" vertical="center" shrinkToFit="1"/>
    </xf>
    <xf numFmtId="0" fontId="50" fillId="0" borderId="28" xfId="0" applyFont="1" applyFill="1" applyBorder="1" applyAlignment="1">
      <alignment horizontal="center" vertical="center" shrinkToFit="1"/>
    </xf>
    <xf numFmtId="0" fontId="73" fillId="0" borderId="13" xfId="262" applyNumberFormat="1" applyFont="1" applyFill="1" applyBorder="1" applyAlignment="1">
      <alignment horizontal="center" vertical="center"/>
    </xf>
    <xf numFmtId="0" fontId="73" fillId="0" borderId="18" xfId="262" applyNumberFormat="1" applyFont="1" applyFill="1" applyBorder="1" applyAlignment="1">
      <alignment horizontal="center" vertical="center"/>
    </xf>
    <xf numFmtId="0" fontId="50" fillId="0" borderId="30" xfId="262" applyNumberFormat="1" applyFont="1" applyFill="1" applyBorder="1" applyAlignment="1">
      <alignment horizontal="center" vertical="center"/>
    </xf>
    <xf numFmtId="0" fontId="50" fillId="0" borderId="26" xfId="262" applyNumberFormat="1" applyFont="1" applyFill="1" applyBorder="1" applyAlignment="1">
      <alignment horizontal="center" vertical="center"/>
    </xf>
    <xf numFmtId="0" fontId="50" fillId="0" borderId="14" xfId="262" applyNumberFormat="1" applyFont="1" applyFill="1" applyBorder="1" applyAlignment="1">
      <alignment horizontal="center" vertical="center"/>
    </xf>
    <xf numFmtId="0" fontId="50" fillId="0" borderId="18" xfId="262" applyNumberFormat="1" applyFont="1" applyFill="1" applyBorder="1" applyAlignment="1">
      <alignment horizontal="center" vertical="center"/>
    </xf>
    <xf numFmtId="0" fontId="50" fillId="0" borderId="33" xfId="262" applyNumberFormat="1" applyFont="1" applyFill="1" applyBorder="1" applyAlignment="1">
      <alignment horizontal="center" vertical="center"/>
    </xf>
    <xf numFmtId="0" fontId="50" fillId="0" borderId="24" xfId="262" applyNumberFormat="1" applyFont="1" applyFill="1" applyBorder="1" applyAlignment="1">
      <alignment horizontal="center" vertical="center"/>
    </xf>
    <xf numFmtId="0" fontId="50" fillId="0" borderId="13" xfId="262" applyNumberFormat="1" applyFont="1" applyFill="1" applyBorder="1" applyAlignment="1">
      <alignment horizontal="center" vertical="center" shrinkToFit="1"/>
    </xf>
    <xf numFmtId="0" fontId="50" fillId="0" borderId="18" xfId="262" applyNumberFormat="1" applyFont="1" applyFill="1" applyBorder="1" applyAlignment="1">
      <alignment horizontal="center" vertical="center" shrinkToFit="1"/>
    </xf>
    <xf numFmtId="0" fontId="50" fillId="0" borderId="14" xfId="262" applyNumberFormat="1" applyFont="1" applyFill="1" applyBorder="1" applyAlignment="1">
      <alignment horizontal="center" vertical="center" shrinkToFit="1"/>
    </xf>
    <xf numFmtId="0" fontId="50" fillId="0" borderId="28" xfId="262" applyNumberFormat="1" applyFont="1" applyFill="1" applyBorder="1" applyAlignment="1">
      <alignment horizontal="center" vertical="center" shrinkToFit="1"/>
    </xf>
    <xf numFmtId="0" fontId="50" fillId="0" borderId="2" xfId="262" applyNumberFormat="1" applyFont="1" applyFill="1" applyBorder="1" applyAlignment="1">
      <alignment horizontal="center" vertical="center" shrinkToFit="1"/>
    </xf>
    <xf numFmtId="0" fontId="50" fillId="0" borderId="0" xfId="0" applyNumberFormat="1" applyFont="1" applyFill="1" applyAlignment="1">
      <alignment horizontal="left" vertical="center" wrapText="1"/>
    </xf>
    <xf numFmtId="0" fontId="50" fillId="0" borderId="29" xfId="0" applyNumberFormat="1" applyFont="1" applyFill="1" applyBorder="1" applyAlignment="1">
      <alignment horizontal="center" vertical="center"/>
    </xf>
    <xf numFmtId="0" fontId="50" fillId="0" borderId="15" xfId="0" applyNumberFormat="1" applyFont="1" applyFill="1" applyBorder="1" applyAlignment="1">
      <alignment horizontal="center" vertical="center"/>
    </xf>
    <xf numFmtId="0" fontId="50" fillId="0" borderId="18" xfId="0" applyNumberFormat="1" applyFont="1" applyFill="1" applyBorder="1" applyAlignment="1">
      <alignment horizontal="center" vertical="center"/>
    </xf>
    <xf numFmtId="0" fontId="50" fillId="0" borderId="23" xfId="0" applyNumberFormat="1" applyFont="1" applyFill="1" applyBorder="1" applyAlignment="1">
      <alignment horizontal="center" vertical="center"/>
    </xf>
    <xf numFmtId="0" fontId="50" fillId="0" borderId="24" xfId="0" applyNumberFormat="1" applyFont="1" applyFill="1" applyBorder="1" applyAlignment="1">
      <alignment horizontal="center" vertical="center"/>
    </xf>
    <xf numFmtId="0" fontId="50" fillId="0" borderId="17" xfId="0" applyNumberFormat="1" applyFont="1" applyFill="1" applyBorder="1" applyAlignment="1">
      <alignment horizontal="center" vertical="center"/>
    </xf>
    <xf numFmtId="0" fontId="50" fillId="0" borderId="14" xfId="0" applyNumberFormat="1" applyFont="1" applyFill="1" applyBorder="1" applyAlignment="1">
      <alignment horizontal="center" vertical="center"/>
    </xf>
    <xf numFmtId="0" fontId="50" fillId="0" borderId="13" xfId="0" applyNumberFormat="1" applyFont="1" applyFill="1" applyBorder="1" applyAlignment="1">
      <alignment horizontal="center" vertical="center"/>
    </xf>
    <xf numFmtId="0" fontId="50" fillId="0" borderId="17" xfId="0" applyNumberFormat="1" applyFont="1" applyFill="1" applyBorder="1" applyAlignment="1">
      <alignment horizontal="center" vertical="center" wrapText="1"/>
    </xf>
    <xf numFmtId="0" fontId="50" fillId="0" borderId="13" xfId="262" applyFont="1" applyFill="1" applyBorder="1" applyAlignment="1">
      <alignment horizontal="center" vertical="center" shrinkToFit="1"/>
    </xf>
    <xf numFmtId="0" fontId="50" fillId="0" borderId="14" xfId="262" applyFont="1" applyFill="1" applyBorder="1" applyAlignment="1">
      <alignment horizontal="center" vertical="center" shrinkToFit="1"/>
    </xf>
    <xf numFmtId="0" fontId="49" fillId="0" borderId="0" xfId="262" applyFont="1" applyFill="1" applyAlignment="1">
      <alignment horizontal="center"/>
    </xf>
    <xf numFmtId="0" fontId="50" fillId="0" borderId="1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33" xfId="262" applyFont="1" applyFill="1" applyBorder="1" applyAlignment="1">
      <alignment horizontal="center" vertical="center"/>
    </xf>
    <xf numFmtId="0" fontId="50" fillId="0" borderId="27" xfId="262" applyFont="1" applyFill="1" applyBorder="1" applyAlignment="1">
      <alignment horizontal="center" vertical="center"/>
    </xf>
    <xf numFmtId="0" fontId="50" fillId="0" borderId="27" xfId="262" applyFont="1" applyFill="1" applyBorder="1" applyAlignment="1">
      <alignment horizontal="left" vertical="center"/>
    </xf>
    <xf numFmtId="0" fontId="50" fillId="0" borderId="22" xfId="262" applyFont="1" applyFill="1" applyBorder="1" applyAlignment="1">
      <alignment horizontal="left" vertical="center"/>
    </xf>
    <xf numFmtId="0" fontId="50" fillId="0" borderId="14" xfId="262" applyFont="1" applyFill="1" applyBorder="1" applyAlignment="1">
      <alignment horizontal="center" vertical="center"/>
    </xf>
    <xf numFmtId="0" fontId="50" fillId="0" borderId="22" xfId="262" applyFont="1" applyFill="1" applyBorder="1" applyAlignment="1">
      <alignment horizontal="center" vertical="center"/>
    </xf>
    <xf numFmtId="0" fontId="50" fillId="0" borderId="33" xfId="262" applyFont="1" applyFill="1" applyBorder="1" applyAlignment="1">
      <alignment horizontal="center" vertical="center" shrinkToFit="1"/>
    </xf>
    <xf numFmtId="0" fontId="50" fillId="0" borderId="27" xfId="262" applyFont="1" applyFill="1" applyBorder="1" applyAlignment="1">
      <alignment horizontal="center" vertical="center" shrinkToFit="1"/>
    </xf>
    <xf numFmtId="0" fontId="49" fillId="0" borderId="0" xfId="0" applyFont="1" applyFill="1" applyAlignment="1">
      <alignment horizontal="center"/>
    </xf>
    <xf numFmtId="0" fontId="50" fillId="0" borderId="16" xfId="0" applyFont="1" applyFill="1" applyBorder="1" applyAlignment="1">
      <alignment horizontal="center" vertical="center"/>
    </xf>
    <xf numFmtId="0" fontId="50" fillId="0" borderId="26" xfId="0" applyFont="1" applyFill="1" applyBorder="1" applyAlignment="1">
      <alignment horizontal="center" vertical="center"/>
    </xf>
    <xf numFmtId="0" fontId="50" fillId="0" borderId="30" xfId="0" applyFont="1" applyFill="1" applyBorder="1" applyAlignment="1">
      <alignment horizontal="center" vertical="center"/>
    </xf>
    <xf numFmtId="0" fontId="50" fillId="0" borderId="23" xfId="0" applyFont="1" applyFill="1" applyBorder="1" applyAlignment="1">
      <alignment horizontal="center" vertical="center" wrapText="1"/>
    </xf>
    <xf numFmtId="0" fontId="50" fillId="0" borderId="29" xfId="0" applyFont="1" applyFill="1" applyBorder="1" applyAlignment="1">
      <alignment horizontal="center" vertical="center"/>
    </xf>
    <xf numFmtId="0" fontId="50" fillId="0" borderId="27" xfId="0" applyNumberFormat="1" applyFont="1" applyFill="1" applyBorder="1" applyAlignment="1">
      <alignment horizontal="center" vertical="center"/>
    </xf>
    <xf numFmtId="0" fontId="50" fillId="0" borderId="22" xfId="0" applyNumberFormat="1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 wrapText="1"/>
    </xf>
    <xf numFmtId="0" fontId="50" fillId="0" borderId="14" xfId="0" applyFont="1" applyFill="1" applyBorder="1" applyAlignment="1">
      <alignment horizontal="center" vertical="center"/>
    </xf>
    <xf numFmtId="176" fontId="50" fillId="0" borderId="29" xfId="256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176" fontId="50" fillId="0" borderId="23" xfId="256" applyFont="1" applyBorder="1" applyAlignment="1">
      <alignment horizontal="center" vertical="center" wrapText="1"/>
    </xf>
    <xf numFmtId="0" fontId="50" fillId="0" borderId="17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/>
    </xf>
    <xf numFmtId="0" fontId="50" fillId="0" borderId="0" xfId="0" applyFont="1" applyAlignment="1">
      <alignment horizontal="left" vertical="center" shrinkToFit="1"/>
    </xf>
    <xf numFmtId="0" fontId="50" fillId="0" borderId="19" xfId="0" applyFont="1" applyBorder="1" applyAlignment="1">
      <alignment horizontal="center" vertical="center" wrapText="1"/>
    </xf>
    <xf numFmtId="0" fontId="50" fillId="0" borderId="21" xfId="0" applyFont="1" applyBorder="1" applyAlignment="1">
      <alignment horizontal="center" vertical="center" wrapText="1"/>
    </xf>
    <xf numFmtId="0" fontId="50" fillId="0" borderId="19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76" fontId="50" fillId="0" borderId="17" xfId="256" applyFont="1" applyBorder="1" applyAlignment="1">
      <alignment horizontal="center" vertical="center" wrapText="1"/>
    </xf>
    <xf numFmtId="176" fontId="50" fillId="0" borderId="13" xfId="256" applyFont="1" applyBorder="1" applyAlignment="1">
      <alignment horizontal="center" vertical="center" wrapText="1"/>
    </xf>
    <xf numFmtId="0" fontId="50" fillId="0" borderId="33" xfId="0" applyFont="1" applyBorder="1" applyAlignment="1">
      <alignment horizontal="center" vertical="center"/>
    </xf>
    <xf numFmtId="0" fontId="50" fillId="0" borderId="27" xfId="0" applyFont="1" applyBorder="1" applyAlignment="1">
      <alignment horizontal="center" vertical="center"/>
    </xf>
    <xf numFmtId="0" fontId="50" fillId="0" borderId="22" xfId="0" applyFont="1" applyBorder="1" applyAlignment="1">
      <alignment horizontal="center" vertical="center"/>
    </xf>
    <xf numFmtId="0" fontId="50" fillId="0" borderId="23" xfId="0" applyFont="1" applyBorder="1" applyAlignment="1">
      <alignment horizontal="center" vertical="center"/>
    </xf>
    <xf numFmtId="0" fontId="50" fillId="0" borderId="24" xfId="0" applyFont="1" applyBorder="1" applyAlignment="1">
      <alignment horizontal="center" vertical="center"/>
    </xf>
    <xf numFmtId="0" fontId="50" fillId="0" borderId="29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 wrapText="1"/>
    </xf>
    <xf numFmtId="0" fontId="50" fillId="0" borderId="22" xfId="0" applyFont="1" applyFill="1" applyBorder="1" applyAlignment="1">
      <alignment horizontal="center" vertical="center"/>
    </xf>
    <xf numFmtId="0" fontId="50" fillId="0" borderId="34" xfId="0" applyFont="1" applyFill="1" applyBorder="1" applyAlignment="1">
      <alignment horizontal="center" vertical="center"/>
    </xf>
    <xf numFmtId="0" fontId="50" fillId="0" borderId="28" xfId="0" applyFont="1" applyFill="1" applyBorder="1" applyAlignment="1">
      <alignment horizontal="center" vertical="center"/>
    </xf>
  </cellXfs>
  <cellStyles count="730">
    <cellStyle name="20% - 강조색1" xfId="1" builtinId="30" customBuiltin="1"/>
    <cellStyle name="20% - 강조색1 2" xfId="428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20% - 강조색6 2" xfId="429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3 2" xfId="430"/>
    <cellStyle name="40% - 강조색3 3" xfId="479"/>
    <cellStyle name="40% - 강조색3 3 2" xfId="679"/>
    <cellStyle name="40% - 강조색3 3 2 2" xfId="728"/>
    <cellStyle name="40% - 강조색3 3 3" xfId="725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10" xfId="648"/>
    <cellStyle name="ÅëÈ­ [0]_laroux_1 10" xfId="649"/>
    <cellStyle name="AeE­ [0]_laroux_1 11" xfId="688"/>
    <cellStyle name="ÅëÈ­ [0]_laroux_1 11" xfId="687"/>
    <cellStyle name="AeE­ [0]_laroux_1 12" xfId="699"/>
    <cellStyle name="ÅëÈ­ [0]_laroux_1 12" xfId="700"/>
    <cellStyle name="AeE­ [0]_laroux_1 2" xfId="477"/>
    <cellStyle name="ÅëÈ­ [0]_laroux_1 2" xfId="476"/>
    <cellStyle name="AeE­ [0]_laroux_1 3" xfId="480"/>
    <cellStyle name="ÅëÈ­ [0]_laroux_1 3" xfId="481"/>
    <cellStyle name="AeE­ [0]_laroux_1 4" xfId="505"/>
    <cellStyle name="ÅëÈ­ [0]_laroux_1 4" xfId="506"/>
    <cellStyle name="AeE­ [0]_laroux_1 5" xfId="630"/>
    <cellStyle name="ÅëÈ­ [0]_laroux_1 5" xfId="629"/>
    <cellStyle name="AeE­ [0]_laroux_1 6" xfId="633"/>
    <cellStyle name="ÅëÈ­ [0]_laroux_1 6" xfId="504"/>
    <cellStyle name="AeE­ [0]_laroux_1 7" xfId="632"/>
    <cellStyle name="ÅëÈ­ [0]_laroux_1 7" xfId="631"/>
    <cellStyle name="AeE­ [0]_laroux_1 8" xfId="644"/>
    <cellStyle name="ÅëÈ­ [0]_laroux_1 8" xfId="641"/>
    <cellStyle name="AeE­ [0]_laroux_1 9" xfId="645"/>
    <cellStyle name="ÅëÈ­ [0]_laroux_1 9" xfId="639"/>
    <cellStyle name="AeE­ [0]_laroux_1_02 08-전기,가스,수도" xfId="277"/>
    <cellStyle name="ÅëÈ­ [0]_laroux_1_02 08-전기,가스,수도" xfId="278"/>
    <cellStyle name="AeE­ [0]_laroux_1_43-10주택" xfId="279"/>
    <cellStyle name="ÅëÈ­ [0]_laroux_1_43-10주택" xfId="280"/>
    <cellStyle name="AeE­ [0]_laroux_1_45-09 유통 금융 보험 및 기타서비스(97-109)" xfId="26"/>
    <cellStyle name="ÅëÈ­ [0]_laroux_1_45-09 유통 금융 보험 및 기타서비스(97-109)" xfId="27"/>
    <cellStyle name="AeE­ [0]_laroux_1_46-09 유통 금융 보험 및 기타서비스" xfId="281"/>
    <cellStyle name="ÅëÈ­ [0]_laroux_1_46-09 유통 금융 보험 및 기타서비스" xfId="282"/>
    <cellStyle name="AeE­ [0]_laroux_1_46-11 교통 관광 및 정보통신" xfId="28"/>
    <cellStyle name="ÅëÈ­ [0]_laroux_1_46-11 교통 관광 및 정보통신" xfId="29"/>
    <cellStyle name="AeE­ [0]_laroux_1_48-10 주택 건설" xfId="283"/>
    <cellStyle name="ÅëÈ­ [0]_laroux_1_48-10 주택 건설" xfId="284"/>
    <cellStyle name="AeE­ [0]_laroux_1_48-11 교통 관광 및 정보통신" xfId="285"/>
    <cellStyle name="ÅëÈ­ [0]_laroux_1_48-11 교통 관광 및 정보통신" xfId="286"/>
    <cellStyle name="AeE­ [0]_laroux_1_48-17 공공행정 및 사법" xfId="30"/>
    <cellStyle name="ÅëÈ­ [0]_laroux_1_48-17 공공행정 및 사법" xfId="31"/>
    <cellStyle name="AeE­ [0]_laroux_1_99 재가노인복지시설" xfId="32"/>
    <cellStyle name="ÅëÈ­ [0]_laroux_1_99 재가노인복지시설" xfId="33"/>
    <cellStyle name="AeE­ [0]_laroux_1_99 친환경농산물 인증현황" xfId="34"/>
    <cellStyle name="ÅëÈ­ [0]_laroux_1_99 친환경농산물 인증현황" xfId="35"/>
    <cellStyle name="AeE­ [0]_laroux_1_유통업체현황" xfId="287"/>
    <cellStyle name="ÅëÈ­ [0]_laroux_1_유통업체현황" xfId="288"/>
    <cellStyle name="AeE­ [0]_laroux_2" xfId="36"/>
    <cellStyle name="ÅëÈ­ [0]_laroux_2" xfId="37"/>
    <cellStyle name="AeE­ [0]_laroux_2 10" xfId="650"/>
    <cellStyle name="ÅëÈ­ [0]_laroux_2 10" xfId="651"/>
    <cellStyle name="AeE­ [0]_laroux_2 11" xfId="698"/>
    <cellStyle name="ÅëÈ­ [0]_laroux_2 11" xfId="676"/>
    <cellStyle name="AeE­ [0]_laroux_2 12" xfId="701"/>
    <cellStyle name="ÅëÈ­ [0]_laroux_2 12" xfId="702"/>
    <cellStyle name="AeE­ [0]_laroux_2 2" xfId="475"/>
    <cellStyle name="ÅëÈ­ [0]_laroux_2 2" xfId="474"/>
    <cellStyle name="AeE­ [0]_laroux_2 3" xfId="482"/>
    <cellStyle name="ÅëÈ­ [0]_laroux_2 3" xfId="483"/>
    <cellStyle name="AeE­ [0]_laroux_2 4" xfId="513"/>
    <cellStyle name="ÅëÈ­ [0]_laroux_2 4" xfId="514"/>
    <cellStyle name="AeE­ [0]_laroux_2 5" xfId="624"/>
    <cellStyle name="ÅëÈ­ [0]_laroux_2 5" xfId="623"/>
    <cellStyle name="AeE­ [0]_laroux_2 6" xfId="510"/>
    <cellStyle name="ÅëÈ­ [0]_laroux_2 6" xfId="511"/>
    <cellStyle name="AeE­ [0]_laroux_2 7" xfId="626"/>
    <cellStyle name="ÅëÈ­ [0]_laroux_2 7" xfId="643"/>
    <cellStyle name="AeE­ [0]_laroux_2 8" xfId="507"/>
    <cellStyle name="ÅëÈ­ [0]_laroux_2 8" xfId="508"/>
    <cellStyle name="AeE­ [0]_laroux_2 9" xfId="628"/>
    <cellStyle name="ÅëÈ­ [0]_laroux_2 9" xfId="627"/>
    <cellStyle name="AeE­ [0]_laroux_2_02 08-전기,가스,수도" xfId="289"/>
    <cellStyle name="ÅëÈ­ [0]_laroux_2_02 08-전기,가스,수도" xfId="290"/>
    <cellStyle name="AeE­ [0]_laroux_2_41-06농림16" xfId="38"/>
    <cellStyle name="ÅëÈ­ [0]_laroux_2_41-06농림16" xfId="39"/>
    <cellStyle name="AeE­ [0]_laroux_2_41-06농림16 10" xfId="652"/>
    <cellStyle name="ÅëÈ­ [0]_laroux_2_41-06농림16 10" xfId="653"/>
    <cellStyle name="AeE­ [0]_laroux_2_41-06농림16 11" xfId="697"/>
    <cellStyle name="ÅëÈ­ [0]_laroux_2_41-06농림16 11" xfId="696"/>
    <cellStyle name="AeE­ [0]_laroux_2_41-06농림16 12" xfId="703"/>
    <cellStyle name="ÅëÈ­ [0]_laroux_2_41-06농림16 12" xfId="704"/>
    <cellStyle name="AeE­ [0]_laroux_2_41-06농림16 2" xfId="473"/>
    <cellStyle name="ÅëÈ­ [0]_laroux_2_41-06농림16 2" xfId="472"/>
    <cellStyle name="AeE­ [0]_laroux_2_41-06농림16 3" xfId="484"/>
    <cellStyle name="ÅëÈ­ [0]_laroux_2_41-06농림16 3" xfId="485"/>
    <cellStyle name="AeE­ [0]_laroux_2_41-06농림16 4" xfId="515"/>
    <cellStyle name="ÅëÈ­ [0]_laroux_2_41-06농림16 4" xfId="516"/>
    <cellStyle name="AeE­ [0]_laroux_2_41-06농림16 5" xfId="636"/>
    <cellStyle name="ÅëÈ­ [0]_laroux_2_41-06농림16 5" xfId="622"/>
    <cellStyle name="AeE­ [0]_laroux_2_41-06농림16 6" xfId="638"/>
    <cellStyle name="ÅëÈ­ [0]_laroux_2_41-06농림16 6" xfId="512"/>
    <cellStyle name="AeE­ [0]_laroux_2_41-06농림16 7" xfId="625"/>
    <cellStyle name="ÅëÈ­ [0]_laroux_2_41-06농림16 7" xfId="642"/>
    <cellStyle name="AeE­ [0]_laroux_2_41-06농림16 8" xfId="646"/>
    <cellStyle name="ÅëÈ­ [0]_laroux_2_41-06농림16 8" xfId="509"/>
    <cellStyle name="AeE­ [0]_laroux_2_41-06농림16 9" xfId="647"/>
    <cellStyle name="ÅëÈ­ [0]_laroux_2_41-06농림16 9" xfId="640"/>
    <cellStyle name="AeE­ [0]_laroux_2_41-06농림16_02 08-전기,가스,수도" xfId="291"/>
    <cellStyle name="ÅëÈ­ [0]_laroux_2_41-06농림16_02 08-전기,가스,수도" xfId="292"/>
    <cellStyle name="AeE­ [0]_laroux_2_41-06농림16_43-10주택" xfId="293"/>
    <cellStyle name="ÅëÈ­ [0]_laroux_2_41-06농림16_43-10주택" xfId="294"/>
    <cellStyle name="AeE­ [0]_laroux_2_41-06농림16_45-09 유통 금융 보험 및 기타서비스(97-109)" xfId="40"/>
    <cellStyle name="ÅëÈ­ [0]_laroux_2_41-06농림16_45-09 유통 금융 보험 및 기타서비스(97-109)" xfId="41"/>
    <cellStyle name="AeE­ [0]_laroux_2_41-06농림16_46-09 유통 금융 보험 및 기타서비스" xfId="295"/>
    <cellStyle name="ÅëÈ­ [0]_laroux_2_41-06농림16_46-09 유통 금융 보험 및 기타서비스" xfId="296"/>
    <cellStyle name="AeE­ [0]_laroux_2_41-06농림16_46-11 교통 관광 및 정보통신" xfId="42"/>
    <cellStyle name="ÅëÈ­ [0]_laroux_2_41-06농림16_46-11 교통 관광 및 정보통신" xfId="43"/>
    <cellStyle name="AeE­ [0]_laroux_2_41-06농림16_48-10 주택 건설" xfId="297"/>
    <cellStyle name="ÅëÈ­ [0]_laroux_2_41-06농림16_48-10 주택 건설" xfId="298"/>
    <cellStyle name="AeE­ [0]_laroux_2_41-06농림16_48-11 교통 관광 및 정보통신" xfId="299"/>
    <cellStyle name="ÅëÈ­ [0]_laroux_2_41-06농림16_48-11 교통 관광 및 정보통신" xfId="300"/>
    <cellStyle name="AeE­ [0]_laroux_2_41-06농림16_48-17 공공행정 및 사법" xfId="44"/>
    <cellStyle name="ÅëÈ­ [0]_laroux_2_41-06농림16_48-17 공공행정 및 사법" xfId="45"/>
    <cellStyle name="AeE­ [0]_laroux_2_41-06농림16_99 재가노인복지시설" xfId="46"/>
    <cellStyle name="ÅëÈ­ [0]_laroux_2_41-06농림16_99 재가노인복지시설" xfId="47"/>
    <cellStyle name="AeE­ [0]_laroux_2_41-06농림16_99 친환경농산물 인증현황" xfId="48"/>
    <cellStyle name="ÅëÈ­ [0]_laroux_2_41-06농림16_99 친환경농산물 인증현황" xfId="49"/>
    <cellStyle name="AeE­ [0]_laroux_2_41-06농림16_유통업체현황" xfId="301"/>
    <cellStyle name="ÅëÈ­ [0]_laroux_2_41-06농림16_유통업체현황" xfId="302"/>
    <cellStyle name="AeE­ [0]_laroux_2_41-06농림41" xfId="50"/>
    <cellStyle name="ÅëÈ­ [0]_laroux_2_41-06농림41" xfId="51"/>
    <cellStyle name="AeE­ [0]_laroux_2_43-10주택" xfId="303"/>
    <cellStyle name="ÅëÈ­ [0]_laroux_2_43-10주택" xfId="304"/>
    <cellStyle name="AeE­ [0]_laroux_2_45-09 유통 금융 보험 및 기타서비스(97-109)" xfId="52"/>
    <cellStyle name="ÅëÈ­ [0]_laroux_2_45-09 유통 금융 보험 및 기타서비스(97-109)" xfId="53"/>
    <cellStyle name="AeE­ [0]_laroux_2_46-09 유통 금융 보험 및 기타서비스" xfId="305"/>
    <cellStyle name="ÅëÈ­ [0]_laroux_2_46-09 유통 금융 보험 및 기타서비스" xfId="306"/>
    <cellStyle name="AeE­ [0]_laroux_2_46-11 교통 관광 및 정보통신" xfId="54"/>
    <cellStyle name="ÅëÈ­ [0]_laroux_2_46-11 교통 관광 및 정보통신" xfId="55"/>
    <cellStyle name="AeE­ [0]_laroux_2_48-10 주택 건설" xfId="307"/>
    <cellStyle name="ÅëÈ­ [0]_laroux_2_48-10 주택 건설" xfId="308"/>
    <cellStyle name="AeE­ [0]_laroux_2_48-11 교통 관광 및 정보통신" xfId="309"/>
    <cellStyle name="ÅëÈ­ [0]_laroux_2_48-11 교통 관광 및 정보통신" xfId="310"/>
    <cellStyle name="AeE­ [0]_laroux_2_48-17 공공행정 및 사법" xfId="56"/>
    <cellStyle name="ÅëÈ­ [0]_laroux_2_48-17 공공행정 및 사법" xfId="57"/>
    <cellStyle name="AeE­ [0]_laroux_2_99 재가노인복지시설" xfId="58"/>
    <cellStyle name="ÅëÈ­ [0]_laroux_2_99 재가노인복지시설" xfId="59"/>
    <cellStyle name="AeE­ [0]_laroux_2_99 친환경농산물 인증현황" xfId="60"/>
    <cellStyle name="ÅëÈ­ [0]_laroux_2_99 친환경농산물 인증현황" xfId="61"/>
    <cellStyle name="AeE­ [0]_laroux_2_유통업체현황" xfId="311"/>
    <cellStyle name="ÅëÈ­ [0]_laroux_2_유통업체현황" xfId="312"/>
    <cellStyle name="AeE­ [0]_Sheet1" xfId="62"/>
    <cellStyle name="ÅëÈ­ [0]_Sheet1" xfId="63"/>
    <cellStyle name="AeE­ [0]_Sheet1 10" xfId="654"/>
    <cellStyle name="ÅëÈ­ [0]_Sheet1 10" xfId="655"/>
    <cellStyle name="AeE­ [0]_Sheet1 11" xfId="675"/>
    <cellStyle name="ÅëÈ­ [0]_Sheet1 11" xfId="674"/>
    <cellStyle name="AeE­ [0]_Sheet1 12" xfId="705"/>
    <cellStyle name="ÅëÈ­ [0]_Sheet1 12" xfId="706"/>
    <cellStyle name="AeE­ [0]_Sheet1 2" xfId="471"/>
    <cellStyle name="ÅëÈ­ [0]_Sheet1 2" xfId="470"/>
    <cellStyle name="AeE­ [0]_Sheet1 3" xfId="486"/>
    <cellStyle name="ÅëÈ­ [0]_Sheet1 3" xfId="487"/>
    <cellStyle name="AeE­ [0]_Sheet1 4" xfId="526"/>
    <cellStyle name="ÅëÈ­ [0]_Sheet1 4" xfId="527"/>
    <cellStyle name="AeE­ [0]_Sheet1 5" xfId="617"/>
    <cellStyle name="ÅëÈ­ [0]_Sheet1 5" xfId="616"/>
    <cellStyle name="AeE­ [0]_Sheet1 6" xfId="518"/>
    <cellStyle name="ÅëÈ­ [0]_Sheet1 6" xfId="519"/>
    <cellStyle name="AeE­ [0]_Sheet1 7" xfId="621"/>
    <cellStyle name="ÅëÈ­ [0]_Sheet1 7" xfId="620"/>
    <cellStyle name="AeE­ [0]_Sheet1 8" xfId="517"/>
    <cellStyle name="ÅëÈ­ [0]_Sheet1 8" xfId="637"/>
    <cellStyle name="AeE­ [0]_Sheet1 9" xfId="635"/>
    <cellStyle name="ÅëÈ­ [0]_Sheet1 9" xfId="634"/>
    <cellStyle name="AeE­ [0]_Sheet1_02 08-전기,가스,수도" xfId="313"/>
    <cellStyle name="ÅëÈ­ [0]_Sheet1_02 08-전기,가스,수도" xfId="314"/>
    <cellStyle name="AeE­ [0]_Sheet1_43-10주택" xfId="315"/>
    <cellStyle name="ÅëÈ­ [0]_Sheet1_43-10주택" xfId="316"/>
    <cellStyle name="AeE­ [0]_Sheet1_45-09 유통 금융 보험 및 기타서비스(97-109)" xfId="64"/>
    <cellStyle name="ÅëÈ­ [0]_Sheet1_45-09 유통 금융 보험 및 기타서비스(97-109)" xfId="65"/>
    <cellStyle name="AeE­ [0]_Sheet1_46-09 유통 금융 보험 및 기타서비스" xfId="317"/>
    <cellStyle name="ÅëÈ­ [0]_Sheet1_46-09 유통 금융 보험 및 기타서비스" xfId="318"/>
    <cellStyle name="AeE­ [0]_Sheet1_46-11 교통 관광 및 정보통신" xfId="66"/>
    <cellStyle name="ÅëÈ­ [0]_Sheet1_46-11 교통 관광 및 정보통신" xfId="67"/>
    <cellStyle name="AeE­ [0]_Sheet1_48-10 주택 건설" xfId="319"/>
    <cellStyle name="ÅëÈ­ [0]_Sheet1_48-10 주택 건설" xfId="320"/>
    <cellStyle name="AeE­ [0]_Sheet1_48-11 교통 관광 및 정보통신" xfId="321"/>
    <cellStyle name="ÅëÈ­ [0]_Sheet1_48-11 교통 관광 및 정보통신" xfId="322"/>
    <cellStyle name="AeE­ [0]_Sheet1_48-17 공공행정 및 사법" xfId="68"/>
    <cellStyle name="ÅëÈ­ [0]_Sheet1_48-17 공공행정 및 사법" xfId="69"/>
    <cellStyle name="AeE­ [0]_Sheet1_99 재가노인복지시설" xfId="70"/>
    <cellStyle name="ÅëÈ­ [0]_Sheet1_99 재가노인복지시설" xfId="71"/>
    <cellStyle name="AeE­ [0]_Sheet1_99 친환경농산물 인증현황" xfId="72"/>
    <cellStyle name="ÅëÈ­ [0]_Sheet1_99 친환경농산물 인증현황" xfId="73"/>
    <cellStyle name="AeE­ [0]_Sheet1_유통업체현황" xfId="323"/>
    <cellStyle name="ÅëÈ­ [0]_Sheet1_유통업체현황" xfId="324"/>
    <cellStyle name="ÅëÈ­_¼ÕÀÍ¿¹»ê" xfId="74"/>
    <cellStyle name="AeE­_¼OAI¿¹≫e" xfId="75"/>
    <cellStyle name="ÅëÈ­_ÀÎ°Çºñ,¿ÜÁÖºñ" xfId="76"/>
    <cellStyle name="AeE­_AI°Cºn,μμ±Þºn" xfId="77"/>
    <cellStyle name="ÅëÈ­_laroux" xfId="78"/>
    <cellStyle name="AeE­_laroux_1" xfId="79"/>
    <cellStyle name="ÅëÈ­_laroux_1" xfId="80"/>
    <cellStyle name="AeE­_laroux_1 10" xfId="656"/>
    <cellStyle name="ÅëÈ­_laroux_1 10" xfId="657"/>
    <cellStyle name="AeE­_laroux_1 11" xfId="693"/>
    <cellStyle name="ÅëÈ­_laroux_1 11" xfId="686"/>
    <cellStyle name="AeE­_laroux_1 12" xfId="707"/>
    <cellStyle name="ÅëÈ­_laroux_1 12" xfId="708"/>
    <cellStyle name="AeE­_laroux_1 2" xfId="469"/>
    <cellStyle name="ÅëÈ­_laroux_1 2" xfId="468"/>
    <cellStyle name="AeE­_laroux_1 3" xfId="488"/>
    <cellStyle name="ÅëÈ­_laroux_1 3" xfId="489"/>
    <cellStyle name="AeE­_laroux_1 4" xfId="538"/>
    <cellStyle name="ÅëÈ­_laroux_1 4" xfId="539"/>
    <cellStyle name="AeE­_laroux_1 5" xfId="605"/>
    <cellStyle name="ÅëÈ­_laroux_1 5" xfId="604"/>
    <cellStyle name="AeE­_laroux_1 6" xfId="528"/>
    <cellStyle name="ÅëÈ­_laroux_1 6" xfId="529"/>
    <cellStyle name="AeE­_laroux_1 7" xfId="615"/>
    <cellStyle name="ÅëÈ­_laroux_1 7" xfId="614"/>
    <cellStyle name="AeE­_laroux_1 8" xfId="520"/>
    <cellStyle name="ÅëÈ­_laroux_1 8" xfId="521"/>
    <cellStyle name="AeE­_laroux_1 9" xfId="619"/>
    <cellStyle name="ÅëÈ­_laroux_1 9" xfId="618"/>
    <cellStyle name="AeE­_laroux_1_02 08-전기,가스,수도" xfId="325"/>
    <cellStyle name="ÅëÈ­_laroux_1_02 08-전기,가스,수도" xfId="326"/>
    <cellStyle name="AeE­_laroux_1_43-10주택" xfId="327"/>
    <cellStyle name="ÅëÈ­_laroux_1_43-10주택" xfId="328"/>
    <cellStyle name="AeE­_laroux_1_45-09 유통 금융 보험 및 기타서비스(97-109)" xfId="81"/>
    <cellStyle name="ÅëÈ­_laroux_1_45-09 유통 금융 보험 및 기타서비스(97-109)" xfId="82"/>
    <cellStyle name="AeE­_laroux_1_46-09 유통 금융 보험 및 기타서비스" xfId="329"/>
    <cellStyle name="ÅëÈ­_laroux_1_46-09 유통 금융 보험 및 기타서비스" xfId="330"/>
    <cellStyle name="AeE­_laroux_1_46-11 교통 관광 및 정보통신" xfId="83"/>
    <cellStyle name="ÅëÈ­_laroux_1_46-11 교통 관광 및 정보통신" xfId="84"/>
    <cellStyle name="AeE­_laroux_1_48-10 주택 건설" xfId="331"/>
    <cellStyle name="ÅëÈ­_laroux_1_48-10 주택 건설" xfId="332"/>
    <cellStyle name="AeE­_laroux_1_48-11 교통 관광 및 정보통신" xfId="333"/>
    <cellStyle name="ÅëÈ­_laroux_1_48-11 교통 관광 및 정보통신" xfId="334"/>
    <cellStyle name="AeE­_laroux_1_48-17 공공행정 및 사법" xfId="85"/>
    <cellStyle name="ÅëÈ­_laroux_1_48-17 공공행정 및 사법" xfId="86"/>
    <cellStyle name="AeE­_laroux_1_99 재가노인복지시설" xfId="87"/>
    <cellStyle name="ÅëÈ­_laroux_1_99 재가노인복지시설" xfId="88"/>
    <cellStyle name="AeE­_laroux_1_99 친환경농산물 인증현황" xfId="89"/>
    <cellStyle name="ÅëÈ­_laroux_1_99 친환경농산물 인증현황" xfId="90"/>
    <cellStyle name="AeE­_laroux_1_유통업체현황" xfId="335"/>
    <cellStyle name="ÅëÈ­_laroux_1_유통업체현황" xfId="336"/>
    <cellStyle name="AeE­_laroux_2" xfId="91"/>
    <cellStyle name="ÅëÈ­_laroux_2" xfId="92"/>
    <cellStyle name="AeE­_laroux_2 10" xfId="658"/>
    <cellStyle name="ÅëÈ­_laroux_2 10" xfId="659"/>
    <cellStyle name="AeE­_laroux_2 11" xfId="683"/>
    <cellStyle name="ÅëÈ­_laroux_2 11" xfId="689"/>
    <cellStyle name="AeE­_laroux_2 12" xfId="709"/>
    <cellStyle name="ÅëÈ­_laroux_2 12" xfId="710"/>
    <cellStyle name="AeE­_laroux_2 2" xfId="467"/>
    <cellStyle name="ÅëÈ­_laroux_2 2" xfId="466"/>
    <cellStyle name="AeE­_laroux_2 3" xfId="490"/>
    <cellStyle name="ÅëÈ­_laroux_2 3" xfId="491"/>
    <cellStyle name="AeE­_laroux_2 4" xfId="548"/>
    <cellStyle name="ÅëÈ­_laroux_2 4" xfId="549"/>
    <cellStyle name="AeE­_laroux_2 5" xfId="591"/>
    <cellStyle name="ÅëÈ­_laroux_2 5" xfId="590"/>
    <cellStyle name="AeE­_laroux_2 6" xfId="544"/>
    <cellStyle name="ÅëÈ­_laroux_2 6" xfId="545"/>
    <cellStyle name="AeE­_laroux_2 7" xfId="599"/>
    <cellStyle name="ÅëÈ­_laroux_2 7" xfId="598"/>
    <cellStyle name="AeE­_laroux_2 8" xfId="534"/>
    <cellStyle name="ÅëÈ­_laroux_2 8" xfId="535"/>
    <cellStyle name="AeE­_laroux_2 9" xfId="609"/>
    <cellStyle name="ÅëÈ­_laroux_2 9" xfId="608"/>
    <cellStyle name="AeE­_laroux_2_02 08-전기,가스,수도" xfId="337"/>
    <cellStyle name="ÅëÈ­_laroux_2_02 08-전기,가스,수도" xfId="338"/>
    <cellStyle name="AeE­_laroux_2_41-06농림16" xfId="93"/>
    <cellStyle name="ÅëÈ­_laroux_2_41-06농림16" xfId="94"/>
    <cellStyle name="AeE­_laroux_2_41-06농림16 10" xfId="660"/>
    <cellStyle name="ÅëÈ­_laroux_2_41-06농림16 10" xfId="661"/>
    <cellStyle name="AeE­_laroux_2_41-06농림16 11" xfId="690"/>
    <cellStyle name="ÅëÈ­_laroux_2_41-06농림16 11" xfId="682"/>
    <cellStyle name="AeE­_laroux_2_41-06농림16 12" xfId="711"/>
    <cellStyle name="ÅëÈ­_laroux_2_41-06농림16 12" xfId="712"/>
    <cellStyle name="AeE­_laroux_2_41-06농림16 2" xfId="465"/>
    <cellStyle name="ÅëÈ­_laroux_2_41-06농림16 2" xfId="464"/>
    <cellStyle name="AeE­_laroux_2_41-06농림16 3" xfId="492"/>
    <cellStyle name="ÅëÈ­_laroux_2_41-06농림16 3" xfId="493"/>
    <cellStyle name="AeE­_laroux_2_41-06농림16 4" xfId="550"/>
    <cellStyle name="ÅëÈ­_laroux_2_41-06농림16 4" xfId="551"/>
    <cellStyle name="AeE­_laroux_2_41-06농림16 5" xfId="589"/>
    <cellStyle name="ÅëÈ­_laroux_2_41-06농림16 5" xfId="588"/>
    <cellStyle name="AeE­_laroux_2_41-06농림16 6" xfId="546"/>
    <cellStyle name="ÅëÈ­_laroux_2_41-06농림16 6" xfId="547"/>
    <cellStyle name="AeE­_laroux_2_41-06농림16 7" xfId="597"/>
    <cellStyle name="ÅëÈ­_laroux_2_41-06농림16 7" xfId="596"/>
    <cellStyle name="AeE­_laroux_2_41-06농림16 8" xfId="536"/>
    <cellStyle name="ÅëÈ­_laroux_2_41-06농림16 8" xfId="537"/>
    <cellStyle name="AeE­_laroux_2_41-06농림16 9" xfId="607"/>
    <cellStyle name="ÅëÈ­_laroux_2_41-06농림16 9" xfId="606"/>
    <cellStyle name="AeE­_laroux_2_41-06농림16_02 08-전기,가스,수도" xfId="339"/>
    <cellStyle name="ÅëÈ­_laroux_2_41-06농림16_02 08-전기,가스,수도" xfId="340"/>
    <cellStyle name="AeE­_laroux_2_41-06농림16_43-10주택" xfId="341"/>
    <cellStyle name="ÅëÈ­_laroux_2_41-06농림16_43-10주택" xfId="342"/>
    <cellStyle name="AeE­_laroux_2_41-06농림16_45-09 유통 금융 보험 및 기타서비스(97-109)" xfId="95"/>
    <cellStyle name="ÅëÈ­_laroux_2_41-06농림16_45-09 유통 금융 보험 및 기타서비스(97-109)" xfId="96"/>
    <cellStyle name="AeE­_laroux_2_41-06농림16_46-09 유통 금융 보험 및 기타서비스" xfId="343"/>
    <cellStyle name="ÅëÈ­_laroux_2_41-06농림16_46-09 유통 금융 보험 및 기타서비스" xfId="344"/>
    <cellStyle name="AeE­_laroux_2_41-06농림16_46-11 교통 관광 및 정보통신" xfId="97"/>
    <cellStyle name="ÅëÈ­_laroux_2_41-06농림16_46-11 교통 관광 및 정보통신" xfId="98"/>
    <cellStyle name="AeE­_laroux_2_41-06농림16_48-10 주택 건설" xfId="345"/>
    <cellStyle name="ÅëÈ­_laroux_2_41-06농림16_48-10 주택 건설" xfId="346"/>
    <cellStyle name="AeE­_laroux_2_41-06농림16_48-11 교통 관광 및 정보통신" xfId="347"/>
    <cellStyle name="ÅëÈ­_laroux_2_41-06농림16_48-11 교통 관광 및 정보통신" xfId="348"/>
    <cellStyle name="AeE­_laroux_2_41-06농림16_48-17 공공행정 및 사법" xfId="99"/>
    <cellStyle name="ÅëÈ­_laroux_2_41-06농림16_48-17 공공행정 및 사법" xfId="100"/>
    <cellStyle name="AeE­_laroux_2_41-06농림16_99 재가노인복지시설" xfId="101"/>
    <cellStyle name="ÅëÈ­_laroux_2_41-06농림16_99 재가노인복지시설" xfId="102"/>
    <cellStyle name="AeE­_laroux_2_41-06농림16_99 친환경농산물 인증현황" xfId="103"/>
    <cellStyle name="ÅëÈ­_laroux_2_41-06농림16_99 친환경농산물 인증현황" xfId="104"/>
    <cellStyle name="AeE­_laroux_2_41-06농림16_유통업체현황" xfId="349"/>
    <cellStyle name="ÅëÈ­_laroux_2_41-06농림16_유통업체현황" xfId="350"/>
    <cellStyle name="AeE­_laroux_2_41-06농림41" xfId="105"/>
    <cellStyle name="ÅëÈ­_laroux_2_41-06농림41" xfId="106"/>
    <cellStyle name="AeE­_laroux_2_43-10주택" xfId="351"/>
    <cellStyle name="ÅëÈ­_laroux_2_43-10주택" xfId="352"/>
    <cellStyle name="AeE­_laroux_2_45-09 유통 금융 보험 및 기타서비스(97-109)" xfId="107"/>
    <cellStyle name="ÅëÈ­_laroux_2_45-09 유통 금융 보험 및 기타서비스(97-109)" xfId="108"/>
    <cellStyle name="AeE­_laroux_2_46-09 유통 금융 보험 및 기타서비스" xfId="353"/>
    <cellStyle name="ÅëÈ­_laroux_2_46-09 유통 금융 보험 및 기타서비스" xfId="354"/>
    <cellStyle name="AeE­_laroux_2_46-11 교통 관광 및 정보통신" xfId="109"/>
    <cellStyle name="ÅëÈ­_laroux_2_46-11 교통 관광 및 정보통신" xfId="110"/>
    <cellStyle name="AeE­_laroux_2_48-10 주택 건설" xfId="355"/>
    <cellStyle name="ÅëÈ­_laroux_2_48-10 주택 건설" xfId="356"/>
    <cellStyle name="AeE­_laroux_2_48-11 교통 관광 및 정보통신" xfId="357"/>
    <cellStyle name="ÅëÈ­_laroux_2_48-11 교통 관광 및 정보통신" xfId="358"/>
    <cellStyle name="AeE­_laroux_2_48-17 공공행정 및 사법" xfId="111"/>
    <cellStyle name="ÅëÈ­_laroux_2_48-17 공공행정 및 사법" xfId="112"/>
    <cellStyle name="AeE­_laroux_2_99 재가노인복지시설" xfId="113"/>
    <cellStyle name="ÅëÈ­_laroux_2_99 재가노인복지시설" xfId="114"/>
    <cellStyle name="AeE­_laroux_2_99 친환경농산물 인증현황" xfId="115"/>
    <cellStyle name="ÅëÈ­_laroux_2_99 친환경농산물 인증현황" xfId="116"/>
    <cellStyle name="AeE­_laroux_2_유통업체현황" xfId="359"/>
    <cellStyle name="ÅëÈ­_laroux_2_유통업체현황" xfId="360"/>
    <cellStyle name="AeE­_Sheet1" xfId="117"/>
    <cellStyle name="ÅëÈ­_Sheet1" xfId="118"/>
    <cellStyle name="AeE­_Sheet1 10" xfId="662"/>
    <cellStyle name="ÅëÈ­_Sheet1 10" xfId="663"/>
    <cellStyle name="AeE­_Sheet1 11" xfId="680"/>
    <cellStyle name="ÅëÈ­_Sheet1 11" xfId="684"/>
    <cellStyle name="AeE­_Sheet1 12" xfId="713"/>
    <cellStyle name="ÅëÈ­_Sheet1 12" xfId="714"/>
    <cellStyle name="AeE­_Sheet1 2" xfId="463"/>
    <cellStyle name="ÅëÈ­_Sheet1 2" xfId="462"/>
    <cellStyle name="AeE­_Sheet1 3" xfId="494"/>
    <cellStyle name="ÅëÈ­_Sheet1 3" xfId="495"/>
    <cellStyle name="AeE­_Sheet1 4" xfId="566"/>
    <cellStyle name="ÅëÈ­_Sheet1 4" xfId="567"/>
    <cellStyle name="AeE­_Sheet1 5" xfId="574"/>
    <cellStyle name="ÅëÈ­_Sheet1 5" xfId="573"/>
    <cellStyle name="AeE­_Sheet1 6" xfId="562"/>
    <cellStyle name="ÅëÈ­_Sheet1 6" xfId="563"/>
    <cellStyle name="AeE­_Sheet1 7" xfId="577"/>
    <cellStyle name="ÅëÈ­_Sheet1 7" xfId="576"/>
    <cellStyle name="AeE­_Sheet1 8" xfId="558"/>
    <cellStyle name="ÅëÈ­_Sheet1 8" xfId="559"/>
    <cellStyle name="AeE­_Sheet1 9" xfId="581"/>
    <cellStyle name="ÅëÈ­_Sheet1 9" xfId="580"/>
    <cellStyle name="AeE­_Sheet1_02 08-전기,가스,수도" xfId="361"/>
    <cellStyle name="ÅëÈ­_Sheet1_02 08-전기,가스,수도" xfId="362"/>
    <cellStyle name="AeE­_Sheet1_41-06농림16" xfId="119"/>
    <cellStyle name="ÅëÈ­_Sheet1_41-06농림16" xfId="120"/>
    <cellStyle name="AeE­_Sheet1_41-06농림16 10" xfId="664"/>
    <cellStyle name="ÅëÈ­_Sheet1_41-06농림16 10" xfId="665"/>
    <cellStyle name="AeE­_Sheet1_41-06농림16 11" xfId="685"/>
    <cellStyle name="ÅëÈ­_Sheet1_41-06농림16 11" xfId="681"/>
    <cellStyle name="AeE­_Sheet1_41-06농림16 12" xfId="715"/>
    <cellStyle name="ÅëÈ­_Sheet1_41-06농림16 12" xfId="716"/>
    <cellStyle name="AeE­_Sheet1_41-06농림16 2" xfId="461"/>
    <cellStyle name="ÅëÈ­_Sheet1_41-06농림16 2" xfId="460"/>
    <cellStyle name="AeE­_Sheet1_41-06농림16 3" xfId="496"/>
    <cellStyle name="ÅëÈ­_Sheet1_41-06농림16 3" xfId="497"/>
    <cellStyle name="AeE­_Sheet1_41-06농림16 4" xfId="568"/>
    <cellStyle name="ÅëÈ­_Sheet1_41-06농림16 4" xfId="569"/>
    <cellStyle name="AeE­_Sheet1_41-06농림16 5" xfId="572"/>
    <cellStyle name="ÅëÈ­_Sheet1_41-06농림16 5" xfId="571"/>
    <cellStyle name="AeE­_Sheet1_41-06농림16 6" xfId="564"/>
    <cellStyle name="ÅëÈ­_Sheet1_41-06농림16 6" xfId="565"/>
    <cellStyle name="AeE­_Sheet1_41-06농림16 7" xfId="575"/>
    <cellStyle name="ÅëÈ­_Sheet1_41-06농림16 7" xfId="570"/>
    <cellStyle name="AeE­_Sheet1_41-06농림16 8" xfId="560"/>
    <cellStyle name="ÅëÈ­_Sheet1_41-06농림16 8" xfId="561"/>
    <cellStyle name="AeE­_Sheet1_41-06농림16 9" xfId="579"/>
    <cellStyle name="ÅëÈ­_Sheet1_41-06농림16 9" xfId="578"/>
    <cellStyle name="AeE­_Sheet1_41-06농림16_02 08-전기,가스,수도" xfId="363"/>
    <cellStyle name="ÅëÈ­_Sheet1_41-06농림16_02 08-전기,가스,수도" xfId="364"/>
    <cellStyle name="AeE­_Sheet1_41-06농림16_43-10주택" xfId="365"/>
    <cellStyle name="ÅëÈ­_Sheet1_41-06농림16_43-10주택" xfId="366"/>
    <cellStyle name="AeE­_Sheet1_41-06농림16_45-09 유통 금융 보험 및 기타서비스(97-109)" xfId="121"/>
    <cellStyle name="ÅëÈ­_Sheet1_41-06농림16_45-09 유통 금융 보험 및 기타서비스(97-109)" xfId="122"/>
    <cellStyle name="AeE­_Sheet1_41-06농림16_46-09 유통 금융 보험 및 기타서비스" xfId="367"/>
    <cellStyle name="ÅëÈ­_Sheet1_41-06농림16_46-09 유통 금융 보험 및 기타서비스" xfId="368"/>
    <cellStyle name="AeE­_Sheet1_41-06농림16_46-11 교통 관광 및 정보통신" xfId="123"/>
    <cellStyle name="ÅëÈ­_Sheet1_41-06농림16_46-11 교통 관광 및 정보통신" xfId="124"/>
    <cellStyle name="AeE­_Sheet1_41-06농림16_48-10 주택 건설" xfId="369"/>
    <cellStyle name="ÅëÈ­_Sheet1_41-06농림16_48-10 주택 건설" xfId="370"/>
    <cellStyle name="AeE­_Sheet1_41-06농림16_48-11 교통 관광 및 정보통신" xfId="371"/>
    <cellStyle name="ÅëÈ­_Sheet1_41-06농림16_48-11 교통 관광 및 정보통신" xfId="372"/>
    <cellStyle name="AeE­_Sheet1_41-06농림16_48-17 공공행정 및 사법" xfId="125"/>
    <cellStyle name="ÅëÈ­_Sheet1_41-06농림16_48-17 공공행정 및 사법" xfId="126"/>
    <cellStyle name="AeE­_Sheet1_41-06농림16_99 재가노인복지시설" xfId="127"/>
    <cellStyle name="ÅëÈ­_Sheet1_41-06농림16_99 재가노인복지시설" xfId="128"/>
    <cellStyle name="AeE­_Sheet1_41-06농림16_99 친환경농산물 인증현황" xfId="129"/>
    <cellStyle name="ÅëÈ­_Sheet1_41-06농림16_99 친환경농산물 인증현황" xfId="130"/>
    <cellStyle name="AeE­_Sheet1_41-06농림16_유통업체현황" xfId="373"/>
    <cellStyle name="ÅëÈ­_Sheet1_41-06농림16_유통업체현황" xfId="374"/>
    <cellStyle name="AeE­_Sheet1_41-06농림41" xfId="131"/>
    <cellStyle name="ÅëÈ­_Sheet1_41-06농림41" xfId="132"/>
    <cellStyle name="AeE­_Sheet1_43-10주택" xfId="375"/>
    <cellStyle name="ÅëÈ­_Sheet1_43-10주택" xfId="376"/>
    <cellStyle name="AeE­_Sheet1_45-09 유통 금융 보험 및 기타서비스(97-109)" xfId="133"/>
    <cellStyle name="ÅëÈ­_Sheet1_45-09 유통 금융 보험 및 기타서비스(97-109)" xfId="134"/>
    <cellStyle name="AeE­_Sheet1_46-09 유통 금융 보험 및 기타서비스" xfId="377"/>
    <cellStyle name="ÅëÈ­_Sheet1_46-09 유통 금융 보험 및 기타서비스" xfId="378"/>
    <cellStyle name="AeE­_Sheet1_46-11 교통 관광 및 정보통신" xfId="135"/>
    <cellStyle name="ÅëÈ­_Sheet1_46-11 교통 관광 및 정보통신" xfId="136"/>
    <cellStyle name="AeE­_Sheet1_48-10 주택 건설" xfId="379"/>
    <cellStyle name="ÅëÈ­_Sheet1_48-10 주택 건설" xfId="380"/>
    <cellStyle name="AeE­_Sheet1_48-11 교통 관광 및 정보통신" xfId="381"/>
    <cellStyle name="ÅëÈ­_Sheet1_48-11 교통 관광 및 정보통신" xfId="382"/>
    <cellStyle name="AeE­_Sheet1_48-17 공공행정 및 사법" xfId="137"/>
    <cellStyle name="ÅëÈ­_Sheet1_48-17 공공행정 및 사법" xfId="138"/>
    <cellStyle name="AeE­_Sheet1_99 재가노인복지시설" xfId="139"/>
    <cellStyle name="ÅëÈ­_Sheet1_99 재가노인복지시설" xfId="140"/>
    <cellStyle name="AeE­_Sheet1_99 친환경농산물 인증현황" xfId="141"/>
    <cellStyle name="ÅëÈ­_Sheet1_99 친환경농산물 인증현황" xfId="142"/>
    <cellStyle name="AeE­_Sheet1_유통업체현황" xfId="383"/>
    <cellStyle name="ÅëÈ­_Sheet1_유통업체현황" xfId="384"/>
    <cellStyle name="ÄÞ¸¶ [0]_¼ÕÀÍ¿¹»ê" xfId="143"/>
    <cellStyle name="AÞ¸¶ [0]_¼OAI¿¹≫e" xfId="144"/>
    <cellStyle name="ÄÞ¸¶ [0]_ÀÎ°Çºñ,¿ÜÁÖºñ" xfId="145"/>
    <cellStyle name="AÞ¸¶ [0]_AI°Cºn,μμ±Þºn" xfId="146"/>
    <cellStyle name="ÄÞ¸¶ [0]_laroux" xfId="147"/>
    <cellStyle name="AÞ¸¶ [0]_laroux_1" xfId="148"/>
    <cellStyle name="ÄÞ¸¶ [0]_laroux_1" xfId="149"/>
    <cellStyle name="AÞ¸¶ [0]_Sheet1" xfId="150"/>
    <cellStyle name="ÄÞ¸¶ [0]_Sheet1" xfId="151"/>
    <cellStyle name="AÞ¸¶ [0]_Sheet1 10" xfId="666"/>
    <cellStyle name="ÄÞ¸¶ [0]_Sheet1 10" xfId="667"/>
    <cellStyle name="AÞ¸¶ [0]_Sheet1 11" xfId="673"/>
    <cellStyle name="ÄÞ¸¶ [0]_Sheet1 11" xfId="672"/>
    <cellStyle name="AÞ¸¶ [0]_Sheet1 12" xfId="717"/>
    <cellStyle name="ÄÞ¸¶ [0]_Sheet1 12" xfId="718"/>
    <cellStyle name="AÞ¸¶ [0]_Sheet1 2" xfId="459"/>
    <cellStyle name="ÄÞ¸¶ [0]_Sheet1 2" xfId="458"/>
    <cellStyle name="AÞ¸¶ [0]_Sheet1 3" xfId="498"/>
    <cellStyle name="ÄÞ¸¶ [0]_Sheet1 3" xfId="499"/>
    <cellStyle name="AÞ¸¶ [0]_Sheet1 4" xfId="582"/>
    <cellStyle name="ÄÞ¸¶ [0]_Sheet1 4" xfId="583"/>
    <cellStyle name="AÞ¸¶ [0]_Sheet1 5" xfId="557"/>
    <cellStyle name="ÄÞ¸¶ [0]_Sheet1 5" xfId="556"/>
    <cellStyle name="AÞ¸¶ [0]_Sheet1 6" xfId="584"/>
    <cellStyle name="ÄÞ¸¶ [0]_Sheet1 6" xfId="585"/>
    <cellStyle name="AÞ¸¶ [0]_Sheet1 7" xfId="555"/>
    <cellStyle name="ÄÞ¸¶ [0]_Sheet1 7" xfId="554"/>
    <cellStyle name="AÞ¸¶ [0]_Sheet1 8" xfId="586"/>
    <cellStyle name="ÄÞ¸¶ [0]_Sheet1 8" xfId="587"/>
    <cellStyle name="AÞ¸¶ [0]_Sheet1 9" xfId="553"/>
    <cellStyle name="ÄÞ¸¶ [0]_Sheet1 9" xfId="552"/>
    <cellStyle name="AÞ¸¶ [0]_Sheet1_02 08-전기,가스,수도" xfId="385"/>
    <cellStyle name="ÄÞ¸¶ [0]_Sheet1_02 08-전기,가스,수도" xfId="386"/>
    <cellStyle name="AÞ¸¶ [0]_Sheet1_43-10주택" xfId="387"/>
    <cellStyle name="ÄÞ¸¶ [0]_Sheet1_43-10주택" xfId="388"/>
    <cellStyle name="AÞ¸¶ [0]_Sheet1_45-09 유통 금융 보험 및 기타서비스(97-109)" xfId="152"/>
    <cellStyle name="ÄÞ¸¶ [0]_Sheet1_45-09 유통 금융 보험 및 기타서비스(97-109)" xfId="153"/>
    <cellStyle name="AÞ¸¶ [0]_Sheet1_46-09 유통 금융 보험 및 기타서비스" xfId="389"/>
    <cellStyle name="ÄÞ¸¶ [0]_Sheet1_46-09 유통 금융 보험 및 기타서비스" xfId="390"/>
    <cellStyle name="AÞ¸¶ [0]_Sheet1_46-11 교통 관광 및 정보통신" xfId="154"/>
    <cellStyle name="ÄÞ¸¶ [0]_Sheet1_46-11 교통 관광 및 정보통신" xfId="155"/>
    <cellStyle name="AÞ¸¶ [0]_Sheet1_48-10 주택 건설" xfId="391"/>
    <cellStyle name="ÄÞ¸¶ [0]_Sheet1_48-10 주택 건설" xfId="392"/>
    <cellStyle name="AÞ¸¶ [0]_Sheet1_48-11 교통 관광 및 정보통신" xfId="393"/>
    <cellStyle name="ÄÞ¸¶ [0]_Sheet1_48-11 교통 관광 및 정보통신" xfId="394"/>
    <cellStyle name="AÞ¸¶ [0]_Sheet1_48-17 공공행정 및 사법" xfId="156"/>
    <cellStyle name="ÄÞ¸¶ [0]_Sheet1_48-17 공공행정 및 사법" xfId="157"/>
    <cellStyle name="AÞ¸¶ [0]_Sheet1_99 재가노인복지시설" xfId="158"/>
    <cellStyle name="ÄÞ¸¶ [0]_Sheet1_99 재가노인복지시설" xfId="159"/>
    <cellStyle name="AÞ¸¶ [0]_Sheet1_99 친환경농산물 인증현황" xfId="160"/>
    <cellStyle name="ÄÞ¸¶ [0]_Sheet1_99 친환경농산물 인증현황" xfId="161"/>
    <cellStyle name="AÞ¸¶ [0]_Sheet1_유통업체현황" xfId="395"/>
    <cellStyle name="ÄÞ¸¶ [0]_Sheet1_유통업체현황" xfId="396"/>
    <cellStyle name="ÄÞ¸¶_¼ÕÀÍ¿¹»ê" xfId="162"/>
    <cellStyle name="AÞ¸¶_¼OAI¿¹≫e" xfId="163"/>
    <cellStyle name="ÄÞ¸¶_ÀÎ°Çºñ,¿ÜÁÖºñ" xfId="164"/>
    <cellStyle name="AÞ¸¶_AI°Cºn,μμ±Þºn" xfId="165"/>
    <cellStyle name="ÄÞ¸¶_laroux" xfId="166"/>
    <cellStyle name="AÞ¸¶_laroux_1" xfId="167"/>
    <cellStyle name="ÄÞ¸¶_laroux_1" xfId="168"/>
    <cellStyle name="AÞ¸¶_Sheet1" xfId="169"/>
    <cellStyle name="ÄÞ¸¶_Sheet1" xfId="170"/>
    <cellStyle name="AÞ¸¶_Sheet1 10" xfId="668"/>
    <cellStyle name="ÄÞ¸¶_Sheet1 10" xfId="669"/>
    <cellStyle name="AÞ¸¶_Sheet1 11" xfId="692"/>
    <cellStyle name="ÄÞ¸¶_Sheet1 11" xfId="691"/>
    <cellStyle name="AÞ¸¶_Sheet1 12" xfId="719"/>
    <cellStyle name="ÄÞ¸¶_Sheet1 12" xfId="720"/>
    <cellStyle name="AÞ¸¶_Sheet1 2" xfId="457"/>
    <cellStyle name="ÄÞ¸¶_Sheet1 2" xfId="456"/>
    <cellStyle name="AÞ¸¶_Sheet1 3" xfId="500"/>
    <cellStyle name="ÄÞ¸¶_Sheet1 3" xfId="501"/>
    <cellStyle name="AÞ¸¶_Sheet1 4" xfId="592"/>
    <cellStyle name="ÄÞ¸¶_Sheet1 4" xfId="593"/>
    <cellStyle name="AÞ¸¶_Sheet1 5" xfId="543"/>
    <cellStyle name="ÄÞ¸¶_Sheet1 5" xfId="542"/>
    <cellStyle name="AÞ¸¶_Sheet1 6" xfId="600"/>
    <cellStyle name="ÄÞ¸¶_Sheet1 6" xfId="601"/>
    <cellStyle name="AÞ¸¶_Sheet1 7" xfId="533"/>
    <cellStyle name="ÄÞ¸¶_Sheet1 7" xfId="532"/>
    <cellStyle name="AÞ¸¶_Sheet1 8" xfId="610"/>
    <cellStyle name="ÄÞ¸¶_Sheet1 8" xfId="611"/>
    <cellStyle name="AÞ¸¶_Sheet1 9" xfId="525"/>
    <cellStyle name="ÄÞ¸¶_Sheet1 9" xfId="524"/>
    <cellStyle name="AÞ¸¶_Sheet1_02 08-전기,가스,수도" xfId="397"/>
    <cellStyle name="ÄÞ¸¶_Sheet1_02 08-전기,가스,수도" xfId="398"/>
    <cellStyle name="AÞ¸¶_Sheet1_41-06농림16" xfId="171"/>
    <cellStyle name="ÄÞ¸¶_Sheet1_41-06농림16" xfId="172"/>
    <cellStyle name="AÞ¸¶_Sheet1_41-06농림16 10" xfId="670"/>
    <cellStyle name="ÄÞ¸¶_Sheet1_41-06농림16 10" xfId="671"/>
    <cellStyle name="AÞ¸¶_Sheet1_41-06농림16 11" xfId="694"/>
    <cellStyle name="ÄÞ¸¶_Sheet1_41-06농림16 11" xfId="695"/>
    <cellStyle name="AÞ¸¶_Sheet1_41-06농림16 12" xfId="721"/>
    <cellStyle name="ÄÞ¸¶_Sheet1_41-06농림16 12" xfId="722"/>
    <cellStyle name="AÞ¸¶_Sheet1_41-06농림16 2" xfId="455"/>
    <cellStyle name="ÄÞ¸¶_Sheet1_41-06농림16 2" xfId="454"/>
    <cellStyle name="AÞ¸¶_Sheet1_41-06농림16 3" xfId="502"/>
    <cellStyle name="ÄÞ¸¶_Sheet1_41-06농림16 3" xfId="503"/>
    <cellStyle name="AÞ¸¶_Sheet1_41-06농림16 4" xfId="594"/>
    <cellStyle name="ÄÞ¸¶_Sheet1_41-06농림16 4" xfId="595"/>
    <cellStyle name="AÞ¸¶_Sheet1_41-06농림16 5" xfId="541"/>
    <cellStyle name="ÄÞ¸¶_Sheet1_41-06농림16 5" xfId="540"/>
    <cellStyle name="AÞ¸¶_Sheet1_41-06농림16 6" xfId="602"/>
    <cellStyle name="ÄÞ¸¶_Sheet1_41-06농림16 6" xfId="603"/>
    <cellStyle name="AÞ¸¶_Sheet1_41-06농림16 7" xfId="531"/>
    <cellStyle name="ÄÞ¸¶_Sheet1_41-06농림16 7" xfId="530"/>
    <cellStyle name="AÞ¸¶_Sheet1_41-06농림16 8" xfId="612"/>
    <cellStyle name="ÄÞ¸¶_Sheet1_41-06농림16 8" xfId="613"/>
    <cellStyle name="AÞ¸¶_Sheet1_41-06농림16 9" xfId="523"/>
    <cellStyle name="ÄÞ¸¶_Sheet1_41-06농림16 9" xfId="522"/>
    <cellStyle name="AÞ¸¶_Sheet1_41-06농림16_02 08-전기,가스,수도" xfId="399"/>
    <cellStyle name="ÄÞ¸¶_Sheet1_41-06농림16_02 08-전기,가스,수도" xfId="400"/>
    <cellStyle name="AÞ¸¶_Sheet1_41-06농림16_43-10주택" xfId="401"/>
    <cellStyle name="ÄÞ¸¶_Sheet1_41-06농림16_43-10주택" xfId="402"/>
    <cellStyle name="AÞ¸¶_Sheet1_41-06농림16_45-09 유통 금융 보험 및 기타서비스(97-109)" xfId="173"/>
    <cellStyle name="ÄÞ¸¶_Sheet1_41-06농림16_45-09 유통 금융 보험 및 기타서비스(97-109)" xfId="174"/>
    <cellStyle name="AÞ¸¶_Sheet1_41-06농림16_46-09 유통 금융 보험 및 기타서비스" xfId="403"/>
    <cellStyle name="ÄÞ¸¶_Sheet1_41-06농림16_46-09 유통 금융 보험 및 기타서비스" xfId="404"/>
    <cellStyle name="AÞ¸¶_Sheet1_41-06농림16_46-11 교통 관광 및 정보통신" xfId="175"/>
    <cellStyle name="ÄÞ¸¶_Sheet1_41-06농림16_46-11 교통 관광 및 정보통신" xfId="176"/>
    <cellStyle name="AÞ¸¶_Sheet1_41-06농림16_48-10 주택 건설" xfId="405"/>
    <cellStyle name="ÄÞ¸¶_Sheet1_41-06농림16_48-10 주택 건설" xfId="406"/>
    <cellStyle name="AÞ¸¶_Sheet1_41-06농림16_48-11 교통 관광 및 정보통신" xfId="407"/>
    <cellStyle name="ÄÞ¸¶_Sheet1_41-06농림16_48-11 교통 관광 및 정보통신" xfId="408"/>
    <cellStyle name="AÞ¸¶_Sheet1_41-06농림16_48-17 공공행정 및 사법" xfId="177"/>
    <cellStyle name="ÄÞ¸¶_Sheet1_41-06농림16_48-17 공공행정 및 사법" xfId="178"/>
    <cellStyle name="AÞ¸¶_Sheet1_41-06농림16_99 재가노인복지시설" xfId="179"/>
    <cellStyle name="ÄÞ¸¶_Sheet1_41-06농림16_99 재가노인복지시설" xfId="180"/>
    <cellStyle name="AÞ¸¶_Sheet1_41-06농림16_99 친환경농산물 인증현황" xfId="181"/>
    <cellStyle name="ÄÞ¸¶_Sheet1_41-06농림16_99 친환경농산물 인증현황" xfId="182"/>
    <cellStyle name="AÞ¸¶_Sheet1_41-06농림16_유통업체현황" xfId="409"/>
    <cellStyle name="ÄÞ¸¶_Sheet1_41-06농림16_유통업체현황" xfId="410"/>
    <cellStyle name="AÞ¸¶_Sheet1_41-06농림41" xfId="183"/>
    <cellStyle name="ÄÞ¸¶_Sheet1_41-06농림41" xfId="184"/>
    <cellStyle name="AÞ¸¶_Sheet1_43-10주택" xfId="411"/>
    <cellStyle name="ÄÞ¸¶_Sheet1_43-10주택" xfId="412"/>
    <cellStyle name="AÞ¸¶_Sheet1_45-09 유통 금융 보험 및 기타서비스(97-109)" xfId="185"/>
    <cellStyle name="ÄÞ¸¶_Sheet1_45-09 유통 금융 보험 및 기타서비스(97-109)" xfId="186"/>
    <cellStyle name="AÞ¸¶_Sheet1_46-09 유통 금융 보험 및 기타서비스" xfId="413"/>
    <cellStyle name="ÄÞ¸¶_Sheet1_46-09 유통 금융 보험 및 기타서비스" xfId="414"/>
    <cellStyle name="AÞ¸¶_Sheet1_46-11 교통 관광 및 정보통신" xfId="187"/>
    <cellStyle name="ÄÞ¸¶_Sheet1_46-11 교통 관광 및 정보통신" xfId="188"/>
    <cellStyle name="AÞ¸¶_Sheet1_48-10 주택 건설" xfId="415"/>
    <cellStyle name="ÄÞ¸¶_Sheet1_48-10 주택 건설" xfId="416"/>
    <cellStyle name="AÞ¸¶_Sheet1_48-11 교통 관광 및 정보통신" xfId="417"/>
    <cellStyle name="ÄÞ¸¶_Sheet1_48-11 교통 관광 및 정보통신" xfId="418"/>
    <cellStyle name="AÞ¸¶_Sheet1_48-17 공공행정 및 사법" xfId="189"/>
    <cellStyle name="ÄÞ¸¶_Sheet1_48-17 공공행정 및 사법" xfId="190"/>
    <cellStyle name="AÞ¸¶_Sheet1_99 재가노인복지시설" xfId="191"/>
    <cellStyle name="ÄÞ¸¶_Sheet1_99 재가노인복지시설" xfId="192"/>
    <cellStyle name="AÞ¸¶_Sheet1_99 친환경농산물 인증현황" xfId="193"/>
    <cellStyle name="ÄÞ¸¶_Sheet1_99 친환경농산물 인증현황" xfId="194"/>
    <cellStyle name="AÞ¸¶_Sheet1_유통업체현황" xfId="419"/>
    <cellStyle name="ÄÞ¸¶_Sheet1_유통업체현황" xfId="420"/>
    <cellStyle name="C￥AØ_¿μ¾÷CoE² " xfId="195"/>
    <cellStyle name="Ç¥ÁØ_¼ÕÀÍ¿¹»ê" xfId="196"/>
    <cellStyle name="C￥AØ_¼OAI¿¹≫e" xfId="197"/>
    <cellStyle name="Ç¥ÁØ_ÀÎ°Çºñ,¿ÜÁÖºñ" xfId="198"/>
    <cellStyle name="C￥AØ_AI°Cºn,μμ±Þºn" xfId="199"/>
    <cellStyle name="Ç¥ÁØ_laroux" xfId="200"/>
    <cellStyle name="C￥AØ_laroux_1" xfId="201"/>
    <cellStyle name="Ç¥ÁØ_laroux_1" xfId="202"/>
    <cellStyle name="C￥AØ_laroux_1_Sheet1" xfId="203"/>
    <cellStyle name="Ç¥ÁØ_laroux_1_Sheet1" xfId="204"/>
    <cellStyle name="C￥AØ_laroux_2" xfId="205"/>
    <cellStyle name="Ç¥ÁØ_laroux_2" xfId="206"/>
    <cellStyle name="C￥AØ_laroux_2_Sheet1" xfId="207"/>
    <cellStyle name="Ç¥ÁØ_laroux_2_Sheet1" xfId="208"/>
    <cellStyle name="C￥AØ_laroux_3" xfId="209"/>
    <cellStyle name="Ç¥ÁØ_laroux_3" xfId="210"/>
    <cellStyle name="C￥AØ_laroux_4" xfId="211"/>
    <cellStyle name="Ç¥ÁØ_laroux_4" xfId="212"/>
    <cellStyle name="C￥AØ_laroux_Sheet1" xfId="213"/>
    <cellStyle name="Ç¥ÁØ_laroux_Sheet1" xfId="214"/>
    <cellStyle name="C￥AØ_Sheet1" xfId="215"/>
    <cellStyle name="Ç¥ÁØ_Sheet1" xfId="216"/>
    <cellStyle name="Comma [0]_ SG&amp;A Bridge " xfId="217"/>
    <cellStyle name="comma zerodec" xfId="431"/>
    <cellStyle name="Comma_ SG&amp;A Bridge " xfId="218"/>
    <cellStyle name="Currency [0]_ SG&amp;A Bridge " xfId="219"/>
    <cellStyle name="Currency_ SG&amp;A Bridge " xfId="220"/>
    <cellStyle name="Currency1" xfId="432"/>
    <cellStyle name="Date" xfId="221"/>
    <cellStyle name="Dollar (zero dec)" xfId="433"/>
    <cellStyle name="Fixed" xfId="222"/>
    <cellStyle name="Grey" xfId="434"/>
    <cellStyle name="Header1" xfId="223"/>
    <cellStyle name="Header2" xfId="224"/>
    <cellStyle name="HEADING1" xfId="225"/>
    <cellStyle name="HEADING2" xfId="226"/>
    <cellStyle name="Input [yellow]" xfId="435"/>
    <cellStyle name="Milliers [0]_Arabian Spec" xfId="436"/>
    <cellStyle name="Milliers_Arabian Spec" xfId="437"/>
    <cellStyle name="Mon?aire [0]_Arabian Spec" xfId="438"/>
    <cellStyle name="Mon?aire_Arabian Spec" xfId="439"/>
    <cellStyle name="Normal - Style1" xfId="440"/>
    <cellStyle name="Normal_ SG&amp;A Bridge " xfId="227"/>
    <cellStyle name="Percent [2]" xfId="441"/>
    <cellStyle name="Total" xfId="228"/>
    <cellStyle name="강조색1" xfId="229" builtinId="29" customBuiltin="1"/>
    <cellStyle name="강조색2" xfId="230" builtinId="33" customBuiltin="1"/>
    <cellStyle name="강조색3" xfId="231" builtinId="37" customBuiltin="1"/>
    <cellStyle name="강조색4" xfId="232" builtinId="41" customBuiltin="1"/>
    <cellStyle name="강조색5" xfId="233" builtinId="45" customBuiltin="1"/>
    <cellStyle name="강조색6" xfId="234" builtinId="49" customBuiltin="1"/>
    <cellStyle name="경고문" xfId="235" builtinId="11" customBuiltin="1"/>
    <cellStyle name="계산" xfId="236" builtinId="22" customBuiltin="1"/>
    <cellStyle name="나쁨" xfId="237" builtinId="27" customBuiltin="1"/>
    <cellStyle name="뒤에 오는 하이퍼링크_3시군서식(국적별외국인)" xfId="442"/>
    <cellStyle name="메모" xfId="238" builtinId="10" customBuiltin="1"/>
    <cellStyle name="백분율 2" xfId="263"/>
    <cellStyle name="보통" xfId="239" builtinId="28" customBuiltin="1"/>
    <cellStyle name="본문" xfId="421"/>
    <cellStyle name="뷭?_BOOKSHIP" xfId="240"/>
    <cellStyle name="설명 텍스트" xfId="241" builtinId="53" customBuiltin="1"/>
    <cellStyle name="셀 확인" xfId="242" builtinId="23" customBuiltin="1"/>
    <cellStyle name="쉼표 [0]" xfId="243" builtinId="6"/>
    <cellStyle name="쉼표 [0] 15" xfId="272"/>
    <cellStyle name="쉼표 [0] 2" xfId="244"/>
    <cellStyle name="쉼표 [0] 2 2" xfId="447"/>
    <cellStyle name="쉼표 [0] 2 3" xfId="423"/>
    <cellStyle name="쉼표 [0] 3" xfId="270"/>
    <cellStyle name="쉼표 [0] 3 2" xfId="426"/>
    <cellStyle name="쉼표 [0] 4" xfId="445"/>
    <cellStyle name="쉼표 [0] 5" xfId="422"/>
    <cellStyle name="스타일 1" xfId="245"/>
    <cellStyle name="연결된 셀" xfId="246" builtinId="24" customBuiltin="1"/>
    <cellStyle name="요약" xfId="247" builtinId="25" customBuiltin="1"/>
    <cellStyle name="입력" xfId="248" builtinId="20" customBuiltin="1"/>
    <cellStyle name="제목" xfId="249" builtinId="15" customBuiltin="1"/>
    <cellStyle name="제목 1" xfId="250" builtinId="16" customBuiltin="1"/>
    <cellStyle name="제목 2" xfId="251" builtinId="17" customBuiltin="1"/>
    <cellStyle name="제목 3" xfId="252" builtinId="18" customBuiltin="1"/>
    <cellStyle name="제목 4" xfId="253" builtinId="19" customBuiltin="1"/>
    <cellStyle name="좋음" xfId="254" builtinId="26" customBuiltin="1"/>
    <cellStyle name="출력" xfId="255" builtinId="21" customBuiltin="1"/>
    <cellStyle name="콤마 [0]_(월초P)" xfId="443"/>
    <cellStyle name="콤마 [0]_해안선및도서" xfId="256"/>
    <cellStyle name="콤마_★41-18전국" xfId="257"/>
    <cellStyle name="표준" xfId="0" builtinId="0"/>
    <cellStyle name="표준 10" xfId="450"/>
    <cellStyle name="표준 2" xfId="258"/>
    <cellStyle name="표준 2 2" xfId="265"/>
    <cellStyle name="표준 2 2 2" xfId="444"/>
    <cellStyle name="표준 2 3" xfId="264"/>
    <cellStyle name="표준 2 4" xfId="425"/>
    <cellStyle name="표준 3" xfId="266"/>
    <cellStyle name="표준 3 2" xfId="478"/>
    <cellStyle name="표준 3 2 2" xfId="678"/>
    <cellStyle name="표준 3 2 2 2" xfId="727"/>
    <cellStyle name="표준 3 2 3" xfId="724"/>
    <cellStyle name="표준 3 3" xfId="453"/>
    <cellStyle name="표준 3 4" xfId="677"/>
    <cellStyle name="표준 3 4 2" xfId="726"/>
    <cellStyle name="표준 3 5" xfId="424"/>
    <cellStyle name="표준 3 6" xfId="723"/>
    <cellStyle name="표준 4" xfId="267"/>
    <cellStyle name="표준 4 2" xfId="452"/>
    <cellStyle name="표준 4 3" xfId="427"/>
    <cellStyle name="표준 5" xfId="268"/>
    <cellStyle name="표준 5 2" xfId="451"/>
    <cellStyle name="표준 5 3" xfId="446"/>
    <cellStyle name="표준 6" xfId="269"/>
    <cellStyle name="표준 6 2" xfId="449"/>
    <cellStyle name="표준 7" xfId="271"/>
    <cellStyle name="표준 7 2" xfId="448"/>
    <cellStyle name="표준_10-9.토지거래 현황" xfId="273"/>
    <cellStyle name="표준_10주택건설" xfId="259"/>
    <cellStyle name="표준_48-10 주택 건설" xfId="274"/>
    <cellStyle name="표준_50-10 주택 건설" xfId="275"/>
    <cellStyle name="표준_Book1" xfId="260"/>
    <cellStyle name="표준_두류" xfId="261"/>
    <cellStyle name="표준_시군10주택" xfId="262"/>
    <cellStyle name="표준_시군10주택O" xfId="729"/>
    <cellStyle name="표준_토지정보과(제출)," xfId="2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J27"/>
  <sheetViews>
    <sheetView tabSelected="1" view="pageBreakPreview" topLeftCell="C1" zoomScaleNormal="100" zoomScaleSheetLayoutView="100" workbookViewId="0">
      <selection activeCell="F12" sqref="F12"/>
    </sheetView>
  </sheetViews>
  <sheetFormatPr defaultRowHeight="13.5"/>
  <cols>
    <col min="1" max="1" width="10.625" style="35" customWidth="1"/>
    <col min="2" max="4" width="12.625" style="35" customWidth="1"/>
    <col min="5" max="5" width="14.625" style="11" customWidth="1"/>
    <col min="6" max="6" width="12.625" style="21" customWidth="1"/>
    <col min="7" max="7" width="12.625" style="11" customWidth="1"/>
    <col min="8" max="8" width="14.625" style="11" customWidth="1"/>
    <col min="9" max="9" width="12.625" style="11" customWidth="1"/>
    <col min="10" max="10" width="10.625" style="11" customWidth="1"/>
    <col min="11" max="16384" width="9" style="11"/>
  </cols>
  <sheetData>
    <row r="1" spans="1:10" s="508" customFormat="1" ht="43.5" customHeight="1">
      <c r="A1" s="757" t="s">
        <v>254</v>
      </c>
      <c r="B1" s="757"/>
      <c r="C1" s="757"/>
      <c r="D1" s="757"/>
      <c r="E1" s="757"/>
      <c r="F1" s="757" t="s">
        <v>256</v>
      </c>
      <c r="G1" s="757"/>
      <c r="H1" s="757"/>
      <c r="I1" s="757"/>
      <c r="J1" s="757"/>
    </row>
    <row r="2" spans="1:10" s="7" customFormat="1" ht="26.25" customHeight="1" thickBot="1">
      <c r="A2" s="4" t="s">
        <v>255</v>
      </c>
      <c r="B2" s="4"/>
      <c r="C2" s="4"/>
      <c r="D2" s="4"/>
      <c r="E2" s="4"/>
      <c r="F2" s="5"/>
      <c r="G2" s="4"/>
      <c r="H2" s="4"/>
      <c r="I2" s="6"/>
      <c r="J2" s="6" t="s">
        <v>615</v>
      </c>
    </row>
    <row r="3" spans="1:10" ht="18" customHeight="1" thickTop="1">
      <c r="A3" s="758" t="s">
        <v>109</v>
      </c>
      <c r="B3" s="8" t="s">
        <v>616</v>
      </c>
      <c r="D3" s="763" t="s">
        <v>388</v>
      </c>
      <c r="E3" s="763"/>
      <c r="F3" s="763"/>
      <c r="G3" s="763"/>
      <c r="H3" s="763"/>
      <c r="I3" s="599" t="s">
        <v>389</v>
      </c>
      <c r="J3" s="764" t="s">
        <v>110</v>
      </c>
    </row>
    <row r="4" spans="1:10" ht="18" customHeight="1">
      <c r="A4" s="759"/>
      <c r="B4" s="14"/>
      <c r="C4" s="9" t="s">
        <v>387</v>
      </c>
      <c r="D4" s="15" t="s">
        <v>390</v>
      </c>
      <c r="E4" s="16"/>
      <c r="F4" s="550" t="s">
        <v>391</v>
      </c>
      <c r="G4" s="9" t="s">
        <v>392</v>
      </c>
      <c r="H4" s="17" t="s">
        <v>393</v>
      </c>
      <c r="I4" s="439" t="s">
        <v>394</v>
      </c>
      <c r="J4" s="765"/>
    </row>
    <row r="5" spans="1:10" ht="18" customHeight="1">
      <c r="A5" s="759"/>
      <c r="B5" s="14" t="s">
        <v>111</v>
      </c>
      <c r="C5" s="20"/>
      <c r="D5" s="16" t="s">
        <v>395</v>
      </c>
      <c r="E5" s="15" t="s">
        <v>396</v>
      </c>
      <c r="F5" s="439"/>
      <c r="G5" s="21"/>
      <c r="H5" s="18" t="s">
        <v>112</v>
      </c>
      <c r="I5" s="597" t="s">
        <v>397</v>
      </c>
      <c r="J5" s="765"/>
    </row>
    <row r="6" spans="1:10" ht="18" customHeight="1">
      <c r="A6" s="760"/>
      <c r="B6" s="23" t="s">
        <v>113</v>
      </c>
      <c r="C6" s="10" t="s">
        <v>14</v>
      </c>
      <c r="D6" s="24" t="s">
        <v>398</v>
      </c>
      <c r="E6" s="24" t="s">
        <v>399</v>
      </c>
      <c r="F6" s="206" t="s">
        <v>400</v>
      </c>
      <c r="G6" s="10" t="s">
        <v>401</v>
      </c>
      <c r="H6" s="25" t="s">
        <v>114</v>
      </c>
      <c r="I6" s="598" t="s">
        <v>402</v>
      </c>
      <c r="J6" s="766"/>
    </row>
    <row r="7" spans="1:10" ht="30" customHeight="1">
      <c r="A7" s="27">
        <v>2013</v>
      </c>
      <c r="B7" s="28">
        <v>36478</v>
      </c>
      <c r="C7" s="28">
        <v>37230</v>
      </c>
      <c r="D7" s="28">
        <v>9754</v>
      </c>
      <c r="E7" s="28">
        <v>3975</v>
      </c>
      <c r="F7" s="28">
        <v>20731</v>
      </c>
      <c r="G7" s="28">
        <v>2873</v>
      </c>
      <c r="H7" s="28">
        <v>3872</v>
      </c>
      <c r="I7" s="29">
        <v>102.06151653051154</v>
      </c>
      <c r="J7" s="30">
        <v>2013</v>
      </c>
    </row>
    <row r="8" spans="1:10" ht="30" customHeight="1">
      <c r="A8" s="27">
        <v>2014</v>
      </c>
      <c r="B8" s="28">
        <v>37864.484719578002</v>
      </c>
      <c r="C8" s="28">
        <v>37743</v>
      </c>
      <c r="D8" s="28">
        <v>9838</v>
      </c>
      <c r="E8" s="28">
        <v>4041</v>
      </c>
      <c r="F8" s="28">
        <v>21009</v>
      </c>
      <c r="G8" s="28">
        <v>2873</v>
      </c>
      <c r="H8" s="28">
        <v>4023</v>
      </c>
      <c r="I8" s="29">
        <v>99.679159189732246</v>
      </c>
      <c r="J8" s="30">
        <v>2014</v>
      </c>
    </row>
    <row r="9" spans="1:10" ht="30" customHeight="1">
      <c r="A9" s="27">
        <v>2015</v>
      </c>
      <c r="B9" s="28">
        <v>37864.484719578002</v>
      </c>
      <c r="C9" s="28">
        <v>37743</v>
      </c>
      <c r="D9" s="28">
        <v>9838</v>
      </c>
      <c r="E9" s="28">
        <v>4041</v>
      </c>
      <c r="F9" s="28">
        <v>21009</v>
      </c>
      <c r="G9" s="28">
        <v>2873</v>
      </c>
      <c r="H9" s="28">
        <v>4023</v>
      </c>
      <c r="I9" s="29">
        <v>99.679159189732246</v>
      </c>
      <c r="J9" s="30">
        <v>2015</v>
      </c>
    </row>
    <row r="10" spans="1:10" ht="30" customHeight="1">
      <c r="A10" s="27">
        <v>2016</v>
      </c>
      <c r="B10" s="28">
        <v>37903</v>
      </c>
      <c r="C10" s="28">
        <f>D10+F10+G10+H10</f>
        <v>37828</v>
      </c>
      <c r="D10" s="28">
        <f>D9+39+8</f>
        <v>9885</v>
      </c>
      <c r="E10" s="28">
        <f>E9+15</f>
        <v>4056</v>
      </c>
      <c r="F10" s="28">
        <f t="shared" ref="F10" si="0">F9</f>
        <v>21009</v>
      </c>
      <c r="G10" s="28">
        <f>G9+2</f>
        <v>2875</v>
      </c>
      <c r="H10" s="28">
        <f>H9+36</f>
        <v>4059</v>
      </c>
      <c r="I10" s="29">
        <v>99.8</v>
      </c>
      <c r="J10" s="30">
        <v>2016</v>
      </c>
    </row>
    <row r="11" spans="1:10" ht="30" customHeight="1">
      <c r="A11" s="27">
        <v>2017</v>
      </c>
      <c r="B11" s="28">
        <v>42380</v>
      </c>
      <c r="C11" s="28">
        <v>39884</v>
      </c>
      <c r="D11" s="28">
        <v>10409</v>
      </c>
      <c r="E11" s="28">
        <v>4202</v>
      </c>
      <c r="F11" s="28">
        <v>21383</v>
      </c>
      <c r="G11" s="28">
        <v>2905</v>
      </c>
      <c r="H11" s="28">
        <v>5187</v>
      </c>
      <c r="I11" s="29">
        <v>94.1</v>
      </c>
      <c r="J11" s="30">
        <v>2017</v>
      </c>
    </row>
    <row r="12" spans="1:10" ht="30" customHeight="1">
      <c r="A12" s="651">
        <v>2018</v>
      </c>
      <c r="B12" s="652">
        <v>42805</v>
      </c>
      <c r="C12" s="652">
        <v>40800</v>
      </c>
      <c r="D12" s="652">
        <v>10564</v>
      </c>
      <c r="E12" s="652">
        <v>4361</v>
      </c>
      <c r="F12" s="652">
        <v>21875</v>
      </c>
      <c r="G12" s="652">
        <v>2905</v>
      </c>
      <c r="H12" s="652">
        <v>5456</v>
      </c>
      <c r="I12" s="653">
        <v>95.31</v>
      </c>
      <c r="J12" s="654">
        <v>2018</v>
      </c>
    </row>
    <row r="13" spans="1:10" ht="1.5" customHeight="1">
      <c r="A13" s="32"/>
      <c r="B13" s="33"/>
      <c r="C13" s="33"/>
      <c r="D13" s="33"/>
      <c r="E13" s="33"/>
      <c r="G13" s="33"/>
      <c r="H13" s="33"/>
      <c r="I13" s="33"/>
      <c r="J13" s="34"/>
    </row>
    <row r="14" spans="1:10" ht="15.75" customHeight="1">
      <c r="A14" s="35" t="s">
        <v>403</v>
      </c>
      <c r="E14" s="35"/>
      <c r="F14" s="36"/>
      <c r="I14" s="37"/>
      <c r="J14" s="51" t="s">
        <v>609</v>
      </c>
    </row>
    <row r="15" spans="1:10" ht="15.75" customHeight="1">
      <c r="A15" s="38" t="s">
        <v>617</v>
      </c>
    </row>
    <row r="16" spans="1:10" ht="15.75" customHeight="1">
      <c r="A16" s="38" t="s">
        <v>608</v>
      </c>
      <c r="B16" s="11"/>
      <c r="C16" s="9"/>
      <c r="D16" s="9"/>
      <c r="E16" s="9"/>
      <c r="F16" s="11"/>
      <c r="G16" s="9"/>
      <c r="H16" s="9"/>
      <c r="I16" s="9"/>
      <c r="J16" s="9"/>
    </row>
    <row r="17" spans="1:10" ht="24.95" customHeight="1">
      <c r="A17" s="21"/>
      <c r="B17" s="11"/>
      <c r="C17" s="11"/>
      <c r="D17" s="11"/>
      <c r="F17" s="11"/>
      <c r="I17" s="39"/>
      <c r="J17" s="39"/>
    </row>
    <row r="18" spans="1:10" ht="16.5" customHeight="1">
      <c r="A18" s="762"/>
      <c r="B18" s="9"/>
      <c r="C18" s="9"/>
      <c r="D18" s="20"/>
      <c r="E18" s="20"/>
      <c r="F18" s="756"/>
      <c r="G18" s="756"/>
      <c r="H18" s="20"/>
      <c r="I18" s="9"/>
      <c r="J18" s="762"/>
    </row>
    <row r="19" spans="1:10" ht="16.5" customHeight="1">
      <c r="A19" s="762"/>
      <c r="B19" s="21"/>
      <c r="C19" s="9"/>
      <c r="D19" s="20"/>
      <c r="E19" s="9"/>
      <c r="F19" s="756"/>
      <c r="G19" s="756"/>
      <c r="H19" s="40"/>
      <c r="I19" s="41"/>
      <c r="J19" s="762"/>
    </row>
    <row r="20" spans="1:10" ht="16.5" customHeight="1">
      <c r="A20" s="762"/>
      <c r="B20" s="21"/>
      <c r="C20" s="11"/>
      <c r="D20" s="20"/>
      <c r="E20" s="42"/>
      <c r="F20" s="761"/>
      <c r="G20" s="761"/>
      <c r="H20" s="43"/>
      <c r="I20" s="44"/>
      <c r="J20" s="762"/>
    </row>
    <row r="21" spans="1:10" ht="16.5" customHeight="1">
      <c r="A21" s="762"/>
      <c r="B21" s="9"/>
      <c r="C21" s="9"/>
      <c r="D21" s="20"/>
      <c r="E21" s="42"/>
      <c r="F21" s="761"/>
      <c r="G21" s="761"/>
      <c r="H21" s="40"/>
      <c r="I21" s="41"/>
      <c r="J21" s="762"/>
    </row>
    <row r="22" spans="1:10" ht="64.5" customHeight="1">
      <c r="A22" s="45"/>
      <c r="B22" s="46"/>
      <c r="C22" s="46"/>
      <c r="D22" s="46"/>
      <c r="E22" s="46"/>
      <c r="F22" s="755"/>
      <c r="G22" s="755"/>
      <c r="H22" s="46"/>
      <c r="I22" s="46"/>
      <c r="J22" s="45"/>
    </row>
    <row r="23" spans="1:10" ht="64.5" customHeight="1">
      <c r="A23" s="45"/>
      <c r="B23" s="46"/>
      <c r="C23" s="46"/>
      <c r="D23" s="46"/>
      <c r="E23" s="46"/>
      <c r="F23" s="755"/>
      <c r="G23" s="755"/>
      <c r="H23" s="46"/>
      <c r="I23" s="46"/>
      <c r="J23" s="45"/>
    </row>
    <row r="24" spans="1:10" s="31" customFormat="1" ht="66.75" customHeight="1">
      <c r="A24" s="47"/>
      <c r="B24" s="48"/>
      <c r="C24" s="48"/>
      <c r="D24" s="48"/>
      <c r="E24" s="48"/>
      <c r="F24" s="754"/>
      <c r="G24" s="754"/>
      <c r="H24" s="48"/>
      <c r="I24" s="48"/>
      <c r="J24" s="49"/>
    </row>
    <row r="25" spans="1:10">
      <c r="A25" s="11"/>
      <c r="B25" s="50"/>
      <c r="C25" s="11"/>
      <c r="D25" s="50"/>
      <c r="E25" s="50"/>
      <c r="F25" s="50"/>
      <c r="G25" s="50"/>
      <c r="H25" s="50"/>
      <c r="I25" s="39"/>
      <c r="J25" s="39"/>
    </row>
    <row r="26" spans="1:10">
      <c r="A26" s="11"/>
      <c r="B26" s="11"/>
      <c r="C26" s="11"/>
      <c r="D26" s="11"/>
    </row>
    <row r="27" spans="1:10">
      <c r="A27" s="11"/>
      <c r="B27" s="11"/>
      <c r="C27" s="11"/>
      <c r="D27" s="11"/>
    </row>
  </sheetData>
  <mergeCells count="14">
    <mergeCell ref="F24:G24"/>
    <mergeCell ref="F23:G23"/>
    <mergeCell ref="F18:G18"/>
    <mergeCell ref="F1:J1"/>
    <mergeCell ref="A1:E1"/>
    <mergeCell ref="A3:A6"/>
    <mergeCell ref="F22:G22"/>
    <mergeCell ref="F20:G20"/>
    <mergeCell ref="A18:A21"/>
    <mergeCell ref="F21:G21"/>
    <mergeCell ref="F19:G19"/>
    <mergeCell ref="D3:H3"/>
    <mergeCell ref="J3:J6"/>
    <mergeCell ref="J18:J21"/>
  </mergeCells>
  <phoneticPr fontId="5" type="noConversion"/>
  <printOptions gridLinesSet="0"/>
  <pageMargins left="0.39370078740157483" right="0.39370078740157483" top="0.78740157480314965" bottom="0.78740157480314965" header="0" footer="0"/>
  <pageSetup paperSize="202" scale="58" firstPageNumber="230" orientation="portrait" useFirstPageNumber="1" horizontalDpi="2400" verticalDpi="2400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F64"/>
  <sheetViews>
    <sheetView view="pageBreakPreview" zoomScale="85" zoomScaleNormal="100" zoomScaleSheetLayoutView="85" workbookViewId="0">
      <selection activeCell="K13" sqref="K13"/>
    </sheetView>
  </sheetViews>
  <sheetFormatPr defaultRowHeight="13.5"/>
  <cols>
    <col min="1" max="1" width="10.625" style="35" customWidth="1"/>
    <col min="2" max="10" width="7.625" style="35" customWidth="1"/>
    <col min="11" max="11" width="9" style="35" bestFit="1" customWidth="1"/>
    <col min="12" max="23" width="7.625" style="35" customWidth="1"/>
    <col min="24" max="25" width="7.625" style="11" customWidth="1"/>
    <col min="26" max="26" width="7.625" style="35" customWidth="1"/>
    <col min="27" max="31" width="7.625" style="11" customWidth="1"/>
    <col min="32" max="32" width="10.625" style="11" customWidth="1"/>
    <col min="33" max="16384" width="9" style="11"/>
  </cols>
  <sheetData>
    <row r="1" spans="1:32" s="3" customFormat="1" ht="35.25" customHeight="1">
      <c r="A1" s="843" t="s">
        <v>275</v>
      </c>
      <c r="B1" s="843"/>
      <c r="C1" s="843"/>
      <c r="D1" s="843"/>
      <c r="E1" s="843"/>
      <c r="F1" s="843"/>
      <c r="G1" s="843"/>
      <c r="H1" s="843"/>
      <c r="I1" s="843"/>
      <c r="J1" s="843"/>
      <c r="K1" s="843"/>
      <c r="L1" s="843"/>
      <c r="M1" s="843"/>
      <c r="N1" s="843"/>
      <c r="O1" s="843"/>
      <c r="P1" s="843"/>
      <c r="Q1" s="843"/>
      <c r="R1" s="843" t="s">
        <v>276</v>
      </c>
      <c r="S1" s="843"/>
      <c r="T1" s="843"/>
      <c r="U1" s="843"/>
      <c r="V1" s="843"/>
      <c r="W1" s="843"/>
      <c r="X1" s="843"/>
      <c r="Y1" s="843"/>
      <c r="Z1" s="843"/>
      <c r="AA1" s="843"/>
      <c r="AB1" s="843"/>
      <c r="AC1" s="843"/>
      <c r="AD1" s="843"/>
      <c r="AE1" s="843"/>
      <c r="AF1" s="843"/>
    </row>
    <row r="2" spans="1:32" s="7" customFormat="1" ht="26.25" customHeight="1" thickBot="1">
      <c r="A2" s="4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6"/>
      <c r="AA2" s="6"/>
      <c r="AB2" s="6"/>
      <c r="AC2" s="6"/>
      <c r="AD2" s="6"/>
      <c r="AE2" s="6"/>
      <c r="AF2" s="6" t="s">
        <v>278</v>
      </c>
    </row>
    <row r="3" spans="1:32" ht="18" customHeight="1" thickTop="1">
      <c r="A3" s="758" t="s">
        <v>103</v>
      </c>
      <c r="B3" s="24" t="s">
        <v>355</v>
      </c>
      <c r="C3" s="10"/>
      <c r="D3" s="10"/>
      <c r="E3" s="10"/>
      <c r="F3" s="10"/>
      <c r="G3" s="10"/>
      <c r="H3" s="10"/>
      <c r="I3" s="182"/>
      <c r="J3" s="799" t="s">
        <v>356</v>
      </c>
      <c r="K3" s="763"/>
      <c r="L3" s="763"/>
      <c r="M3" s="763"/>
      <c r="N3" s="763"/>
      <c r="O3" s="763"/>
      <c r="P3" s="763"/>
      <c r="Q3" s="763"/>
      <c r="R3" s="849" t="s">
        <v>357</v>
      </c>
      <c r="S3" s="849"/>
      <c r="T3" s="849"/>
      <c r="U3" s="849"/>
      <c r="V3" s="849"/>
      <c r="W3" s="849"/>
      <c r="X3" s="849"/>
      <c r="Y3" s="849"/>
      <c r="Z3" s="849"/>
      <c r="AA3" s="849"/>
      <c r="AB3" s="849"/>
      <c r="AC3" s="850"/>
      <c r="AD3" s="847" t="s">
        <v>358</v>
      </c>
      <c r="AE3" s="848"/>
      <c r="AF3" s="764" t="s">
        <v>104</v>
      </c>
    </row>
    <row r="4" spans="1:32" ht="17.25" customHeight="1">
      <c r="A4" s="759"/>
      <c r="B4" s="9" t="s">
        <v>359</v>
      </c>
      <c r="C4" s="181"/>
      <c r="D4" s="9" t="s">
        <v>27</v>
      </c>
      <c r="E4" s="181"/>
      <c r="F4" s="9" t="s">
        <v>28</v>
      </c>
      <c r="G4" s="181"/>
      <c r="H4" s="407" t="s">
        <v>79</v>
      </c>
      <c r="I4" s="408"/>
      <c r="J4" s="9" t="s">
        <v>359</v>
      </c>
      <c r="K4" s="205"/>
      <c r="L4" s="844" t="s">
        <v>29</v>
      </c>
      <c r="M4" s="845"/>
      <c r="N4" s="846" t="s">
        <v>360</v>
      </c>
      <c r="O4" s="845"/>
      <c r="P4" s="844" t="s">
        <v>361</v>
      </c>
      <c r="Q4" s="845"/>
      <c r="R4" s="846" t="s">
        <v>362</v>
      </c>
      <c r="S4" s="845"/>
      <c r="T4" s="844" t="s">
        <v>363</v>
      </c>
      <c r="U4" s="845"/>
      <c r="V4" s="844" t="s">
        <v>364</v>
      </c>
      <c r="W4" s="845"/>
      <c r="X4" s="9" t="s">
        <v>30</v>
      </c>
      <c r="Y4" s="205"/>
      <c r="Z4" s="844" t="s">
        <v>31</v>
      </c>
      <c r="AA4" s="845"/>
      <c r="AB4" s="846" t="s">
        <v>365</v>
      </c>
      <c r="AC4" s="845"/>
      <c r="AD4" s="765"/>
      <c r="AE4" s="759"/>
      <c r="AF4" s="765"/>
    </row>
    <row r="5" spans="1:32" ht="28.5" customHeight="1">
      <c r="A5" s="759"/>
      <c r="B5" s="10" t="s">
        <v>366</v>
      </c>
      <c r="C5" s="182"/>
      <c r="D5" s="10" t="s">
        <v>32</v>
      </c>
      <c r="E5" s="182"/>
      <c r="F5" s="10" t="s">
        <v>33</v>
      </c>
      <c r="G5" s="182"/>
      <c r="H5" s="10" t="s">
        <v>367</v>
      </c>
      <c r="I5" s="182"/>
      <c r="J5" s="10" t="s">
        <v>368</v>
      </c>
      <c r="K5" s="182"/>
      <c r="L5" s="766" t="s">
        <v>538</v>
      </c>
      <c r="M5" s="760"/>
      <c r="N5" s="852" t="s">
        <v>369</v>
      </c>
      <c r="O5" s="760"/>
      <c r="P5" s="851" t="s">
        <v>370</v>
      </c>
      <c r="Q5" s="760"/>
      <c r="R5" s="852" t="s">
        <v>371</v>
      </c>
      <c r="S5" s="760"/>
      <c r="T5" s="766" t="s">
        <v>354</v>
      </c>
      <c r="U5" s="760"/>
      <c r="V5" s="766" t="s">
        <v>372</v>
      </c>
      <c r="W5" s="760"/>
      <c r="X5" s="10" t="s">
        <v>373</v>
      </c>
      <c r="Y5" s="182"/>
      <c r="Z5" s="766" t="s">
        <v>374</v>
      </c>
      <c r="AA5" s="760"/>
      <c r="AB5" s="852" t="s">
        <v>232</v>
      </c>
      <c r="AC5" s="760"/>
      <c r="AD5" s="851" t="s">
        <v>539</v>
      </c>
      <c r="AE5" s="760"/>
      <c r="AF5" s="765"/>
    </row>
    <row r="6" spans="1:32" ht="19.5" customHeight="1">
      <c r="A6" s="759"/>
      <c r="B6" s="181" t="s">
        <v>34</v>
      </c>
      <c r="C6" s="181" t="s">
        <v>24</v>
      </c>
      <c r="D6" s="181" t="s">
        <v>34</v>
      </c>
      <c r="E6" s="181" t="s">
        <v>24</v>
      </c>
      <c r="F6" s="181" t="s">
        <v>34</v>
      </c>
      <c r="G6" s="181" t="s">
        <v>24</v>
      </c>
      <c r="H6" s="181" t="s">
        <v>34</v>
      </c>
      <c r="I6" s="181" t="s">
        <v>24</v>
      </c>
      <c r="J6" s="181" t="s">
        <v>34</v>
      </c>
      <c r="K6" s="181" t="s">
        <v>24</v>
      </c>
      <c r="L6" s="181" t="s">
        <v>34</v>
      </c>
      <c r="M6" s="181" t="s">
        <v>24</v>
      </c>
      <c r="N6" s="181" t="s">
        <v>34</v>
      </c>
      <c r="O6" s="181" t="s">
        <v>24</v>
      </c>
      <c r="P6" s="180" t="s">
        <v>34</v>
      </c>
      <c r="Q6" s="457" t="s">
        <v>24</v>
      </c>
      <c r="R6" s="205" t="s">
        <v>34</v>
      </c>
      <c r="S6" s="203" t="s">
        <v>24</v>
      </c>
      <c r="T6" s="181" t="s">
        <v>34</v>
      </c>
      <c r="U6" s="181" t="s">
        <v>24</v>
      </c>
      <c r="V6" s="181" t="s">
        <v>34</v>
      </c>
      <c r="W6" s="181" t="s">
        <v>24</v>
      </c>
      <c r="X6" s="181" t="s">
        <v>34</v>
      </c>
      <c r="Y6" s="181" t="s">
        <v>24</v>
      </c>
      <c r="Z6" s="181" t="s">
        <v>34</v>
      </c>
      <c r="AA6" s="181" t="s">
        <v>24</v>
      </c>
      <c r="AB6" s="181" t="s">
        <v>34</v>
      </c>
      <c r="AC6" s="181" t="s">
        <v>24</v>
      </c>
      <c r="AD6" s="181" t="s">
        <v>34</v>
      </c>
      <c r="AE6" s="181" t="s">
        <v>24</v>
      </c>
      <c r="AF6" s="765"/>
    </row>
    <row r="7" spans="1:32" ht="19.5" customHeight="1">
      <c r="A7" s="760"/>
      <c r="B7" s="183" t="s">
        <v>230</v>
      </c>
      <c r="C7" s="183" t="s">
        <v>36</v>
      </c>
      <c r="D7" s="183" t="s">
        <v>230</v>
      </c>
      <c r="E7" s="183" t="s">
        <v>36</v>
      </c>
      <c r="F7" s="183" t="s">
        <v>230</v>
      </c>
      <c r="G7" s="183" t="s">
        <v>36</v>
      </c>
      <c r="H7" s="183" t="s">
        <v>230</v>
      </c>
      <c r="I7" s="183" t="s">
        <v>36</v>
      </c>
      <c r="J7" s="183" t="s">
        <v>230</v>
      </c>
      <c r="K7" s="183" t="s">
        <v>36</v>
      </c>
      <c r="L7" s="183" t="s">
        <v>230</v>
      </c>
      <c r="M7" s="183" t="s">
        <v>36</v>
      </c>
      <c r="N7" s="183" t="s">
        <v>230</v>
      </c>
      <c r="O7" s="183" t="s">
        <v>36</v>
      </c>
      <c r="P7" s="184" t="s">
        <v>230</v>
      </c>
      <c r="Q7" s="184" t="s">
        <v>36</v>
      </c>
      <c r="R7" s="183" t="s">
        <v>230</v>
      </c>
      <c r="S7" s="206" t="s">
        <v>36</v>
      </c>
      <c r="T7" s="183" t="s">
        <v>230</v>
      </c>
      <c r="U7" s="183" t="s">
        <v>36</v>
      </c>
      <c r="V7" s="183" t="s">
        <v>230</v>
      </c>
      <c r="W7" s="183" t="s">
        <v>36</v>
      </c>
      <c r="X7" s="183" t="s">
        <v>230</v>
      </c>
      <c r="Y7" s="183" t="s">
        <v>36</v>
      </c>
      <c r="Z7" s="183" t="s">
        <v>230</v>
      </c>
      <c r="AA7" s="183" t="s">
        <v>36</v>
      </c>
      <c r="AB7" s="183" t="s">
        <v>230</v>
      </c>
      <c r="AC7" s="183" t="s">
        <v>36</v>
      </c>
      <c r="AD7" s="183" t="s">
        <v>230</v>
      </c>
      <c r="AE7" s="183" t="s">
        <v>36</v>
      </c>
      <c r="AF7" s="766"/>
    </row>
    <row r="8" spans="1:32" s="479" customFormat="1" ht="30" customHeight="1">
      <c r="A8" s="416">
        <v>2013</v>
      </c>
      <c r="B8" s="480">
        <v>0</v>
      </c>
      <c r="C8" s="480">
        <v>0</v>
      </c>
      <c r="D8" s="481">
        <v>0</v>
      </c>
      <c r="E8" s="481">
        <v>0</v>
      </c>
      <c r="F8" s="481">
        <v>0</v>
      </c>
      <c r="G8" s="481">
        <v>0</v>
      </c>
      <c r="H8" s="481">
        <v>0</v>
      </c>
      <c r="I8" s="481">
        <v>0</v>
      </c>
      <c r="J8" s="484">
        <v>34</v>
      </c>
      <c r="K8" s="484">
        <v>176</v>
      </c>
      <c r="L8" s="482">
        <v>25</v>
      </c>
      <c r="M8" s="482">
        <v>53</v>
      </c>
      <c r="N8" s="485">
        <v>0</v>
      </c>
      <c r="O8" s="485">
        <v>0</v>
      </c>
      <c r="P8" s="485">
        <v>8</v>
      </c>
      <c r="Q8" s="485">
        <v>117</v>
      </c>
      <c r="R8" s="482">
        <v>0</v>
      </c>
      <c r="S8" s="482">
        <v>0</v>
      </c>
      <c r="T8" s="482">
        <v>0</v>
      </c>
      <c r="U8" s="482">
        <v>0</v>
      </c>
      <c r="V8" s="482">
        <v>1</v>
      </c>
      <c r="W8" s="482">
        <v>6</v>
      </c>
      <c r="X8" s="482">
        <v>0</v>
      </c>
      <c r="Y8" s="482">
        <v>0</v>
      </c>
      <c r="Z8" s="482">
        <v>0</v>
      </c>
      <c r="AA8" s="482">
        <v>0</v>
      </c>
      <c r="AB8" s="481">
        <v>0</v>
      </c>
      <c r="AC8" s="481">
        <v>0</v>
      </c>
      <c r="AD8" s="482">
        <v>1</v>
      </c>
      <c r="AE8" s="482">
        <v>3293</v>
      </c>
      <c r="AF8" s="483">
        <v>2013</v>
      </c>
    </row>
    <row r="9" spans="1:32" s="479" customFormat="1" ht="30" customHeight="1">
      <c r="A9" s="416">
        <v>2014</v>
      </c>
      <c r="B9" s="480">
        <v>0</v>
      </c>
      <c r="C9" s="480">
        <v>0</v>
      </c>
      <c r="D9" s="481">
        <v>0</v>
      </c>
      <c r="E9" s="481">
        <v>0</v>
      </c>
      <c r="F9" s="481">
        <v>0</v>
      </c>
      <c r="G9" s="481">
        <v>0</v>
      </c>
      <c r="H9" s="481">
        <v>0</v>
      </c>
      <c r="I9" s="481">
        <v>0</v>
      </c>
      <c r="J9" s="484">
        <v>35</v>
      </c>
      <c r="K9" s="611">
        <v>495892</v>
      </c>
      <c r="L9" s="482">
        <v>25</v>
      </c>
      <c r="M9" s="611">
        <v>53044</v>
      </c>
      <c r="N9" s="485">
        <v>0</v>
      </c>
      <c r="O9" s="485">
        <v>0</v>
      </c>
      <c r="P9" s="485">
        <v>8</v>
      </c>
      <c r="Q9" s="612">
        <v>117329</v>
      </c>
      <c r="R9" s="482">
        <v>0</v>
      </c>
      <c r="S9" s="482">
        <v>0</v>
      </c>
      <c r="T9" s="482">
        <v>0</v>
      </c>
      <c r="U9" s="482">
        <v>0</v>
      </c>
      <c r="V9" s="482">
        <v>1</v>
      </c>
      <c r="W9" s="612">
        <v>6000</v>
      </c>
      <c r="X9" s="482">
        <v>0</v>
      </c>
      <c r="Y9" s="482">
        <v>0</v>
      </c>
      <c r="Z9" s="482">
        <v>1</v>
      </c>
      <c r="AA9" s="612">
        <v>319519</v>
      </c>
      <c r="AB9" s="482">
        <v>0</v>
      </c>
      <c r="AC9" s="482">
        <v>0</v>
      </c>
      <c r="AD9" s="482">
        <v>1</v>
      </c>
      <c r="AE9" s="612">
        <v>3293090</v>
      </c>
      <c r="AF9" s="483">
        <v>2014</v>
      </c>
    </row>
    <row r="10" spans="1:32" s="479" customFormat="1" ht="30" customHeight="1">
      <c r="A10" s="416">
        <v>2015</v>
      </c>
      <c r="B10" s="480">
        <v>0</v>
      </c>
      <c r="C10" s="480">
        <v>0</v>
      </c>
      <c r="D10" s="481">
        <v>0</v>
      </c>
      <c r="E10" s="481">
        <v>0</v>
      </c>
      <c r="F10" s="481">
        <v>0</v>
      </c>
      <c r="G10" s="481">
        <v>0</v>
      </c>
      <c r="H10" s="481">
        <v>0</v>
      </c>
      <c r="I10" s="481">
        <v>0</v>
      </c>
      <c r="J10" s="484">
        <f>L10+N10+P10+R10+T10+V10+X10+Z10+AB10</f>
        <v>37</v>
      </c>
      <c r="K10" s="611">
        <f>M10+O10+Q10+S10+U10+W10+Y10+AA10+AC10</f>
        <v>523859</v>
      </c>
      <c r="L10" s="482">
        <v>25</v>
      </c>
      <c r="M10" s="611">
        <v>53044</v>
      </c>
      <c r="N10" s="485">
        <v>0</v>
      </c>
      <c r="O10" s="485">
        <v>0</v>
      </c>
      <c r="P10" s="485">
        <v>10</v>
      </c>
      <c r="Q10" s="612">
        <v>145296</v>
      </c>
      <c r="R10" s="482">
        <v>0</v>
      </c>
      <c r="S10" s="482">
        <v>0</v>
      </c>
      <c r="T10" s="482">
        <v>0</v>
      </c>
      <c r="U10" s="482">
        <v>0</v>
      </c>
      <c r="V10" s="482">
        <v>1</v>
      </c>
      <c r="W10" s="612">
        <v>6000</v>
      </c>
      <c r="X10" s="482">
        <v>0</v>
      </c>
      <c r="Y10" s="482">
        <v>0</v>
      </c>
      <c r="Z10" s="482">
        <v>1</v>
      </c>
      <c r="AA10" s="612">
        <v>319519</v>
      </c>
      <c r="AB10" s="482">
        <v>0</v>
      </c>
      <c r="AC10" s="482">
        <v>0</v>
      </c>
      <c r="AD10" s="482">
        <v>1</v>
      </c>
      <c r="AE10" s="612">
        <v>3293090</v>
      </c>
      <c r="AF10" s="483">
        <v>2015</v>
      </c>
    </row>
    <row r="11" spans="1:32" s="479" customFormat="1" ht="30" customHeight="1">
      <c r="A11" s="416">
        <v>2016</v>
      </c>
      <c r="B11" s="480">
        <v>0</v>
      </c>
      <c r="C11" s="480">
        <v>0</v>
      </c>
      <c r="D11" s="481">
        <v>0</v>
      </c>
      <c r="E11" s="481">
        <v>0</v>
      </c>
      <c r="F11" s="481">
        <v>0</v>
      </c>
      <c r="G11" s="481">
        <v>0</v>
      </c>
      <c r="H11" s="481">
        <v>0</v>
      </c>
      <c r="I11" s="481">
        <v>0</v>
      </c>
      <c r="J11" s="484">
        <v>37</v>
      </c>
      <c r="K11" s="611">
        <f>M11+O11+Q11+S11+U11+W11+Y11+AA11+AC11</f>
        <v>204431</v>
      </c>
      <c r="L11" s="482">
        <v>25</v>
      </c>
      <c r="M11" s="611">
        <v>51728</v>
      </c>
      <c r="N11" s="485">
        <v>0</v>
      </c>
      <c r="O11" s="485">
        <v>0</v>
      </c>
      <c r="P11" s="485">
        <v>9</v>
      </c>
      <c r="Q11" s="612">
        <v>131593</v>
      </c>
      <c r="R11" s="482">
        <v>0</v>
      </c>
      <c r="S11" s="482">
        <v>0</v>
      </c>
      <c r="T11" s="482">
        <v>1</v>
      </c>
      <c r="U11" s="612">
        <v>13703</v>
      </c>
      <c r="V11" s="482">
        <v>2</v>
      </c>
      <c r="W11" s="612">
        <v>7407</v>
      </c>
      <c r="X11" s="482">
        <v>0</v>
      </c>
      <c r="Y11" s="482">
        <v>0</v>
      </c>
      <c r="Z11" s="482">
        <v>0</v>
      </c>
      <c r="AA11" s="482">
        <v>0</v>
      </c>
      <c r="AB11" s="482">
        <v>0</v>
      </c>
      <c r="AC11" s="482">
        <v>0</v>
      </c>
      <c r="AD11" s="482">
        <v>1</v>
      </c>
      <c r="AE11" s="612">
        <v>2961429</v>
      </c>
      <c r="AF11" s="483">
        <v>2016</v>
      </c>
    </row>
    <row r="12" spans="1:32" s="479" customFormat="1" ht="30" customHeight="1">
      <c r="A12" s="416">
        <v>2017</v>
      </c>
      <c r="B12" s="480">
        <v>0</v>
      </c>
      <c r="C12" s="480">
        <v>0</v>
      </c>
      <c r="D12" s="481">
        <v>0</v>
      </c>
      <c r="E12" s="481">
        <v>0</v>
      </c>
      <c r="F12" s="481">
        <v>0</v>
      </c>
      <c r="G12" s="481">
        <v>0</v>
      </c>
      <c r="H12" s="481">
        <v>0</v>
      </c>
      <c r="I12" s="481">
        <v>0</v>
      </c>
      <c r="J12" s="484">
        <v>39</v>
      </c>
      <c r="K12" s="611">
        <v>480000</v>
      </c>
      <c r="L12" s="482">
        <v>25</v>
      </c>
      <c r="M12" s="611">
        <v>52000</v>
      </c>
      <c r="N12" s="485">
        <v>1</v>
      </c>
      <c r="O12" s="485">
        <v>4</v>
      </c>
      <c r="P12" s="485">
        <v>10</v>
      </c>
      <c r="Q12" s="612">
        <v>406966</v>
      </c>
      <c r="R12" s="482">
        <v>0</v>
      </c>
      <c r="S12" s="482">
        <v>0</v>
      </c>
      <c r="T12" s="482">
        <v>1</v>
      </c>
      <c r="U12" s="612">
        <v>13703</v>
      </c>
      <c r="V12" s="482">
        <v>2</v>
      </c>
      <c r="W12" s="612">
        <v>7407</v>
      </c>
      <c r="X12" s="482">
        <v>0</v>
      </c>
      <c r="Y12" s="482">
        <v>0</v>
      </c>
      <c r="Z12" s="482">
        <v>0</v>
      </c>
      <c r="AA12" s="482">
        <v>0</v>
      </c>
      <c r="AB12" s="482">
        <v>0</v>
      </c>
      <c r="AC12" s="482">
        <v>0</v>
      </c>
      <c r="AD12" s="482">
        <v>1</v>
      </c>
      <c r="AE12" s="612">
        <v>2961429</v>
      </c>
      <c r="AF12" s="483">
        <v>2017</v>
      </c>
    </row>
    <row r="13" spans="1:32" s="732" customFormat="1" ht="30" customHeight="1">
      <c r="A13" s="693">
        <v>2018</v>
      </c>
      <c r="B13" s="724">
        <v>0</v>
      </c>
      <c r="C13" s="724">
        <v>0</v>
      </c>
      <c r="D13" s="725">
        <v>0</v>
      </c>
      <c r="E13" s="725">
        <v>0</v>
      </c>
      <c r="F13" s="725">
        <v>0</v>
      </c>
      <c r="G13" s="725">
        <v>0</v>
      </c>
      <c r="H13" s="725">
        <v>0</v>
      </c>
      <c r="I13" s="725">
        <v>0</v>
      </c>
      <c r="J13" s="726">
        <f>L13+N13+P13+R13+T13+V13+X13+Z13+AB13</f>
        <v>39</v>
      </c>
      <c r="K13" s="727">
        <v>484000</v>
      </c>
      <c r="L13" s="728">
        <v>25</v>
      </c>
      <c r="M13" s="727">
        <v>52000</v>
      </c>
      <c r="N13" s="729">
        <v>1</v>
      </c>
      <c r="O13" s="729">
        <v>4</v>
      </c>
      <c r="P13" s="729">
        <v>10</v>
      </c>
      <c r="Q13" s="730">
        <v>407000</v>
      </c>
      <c r="R13" s="728">
        <v>0</v>
      </c>
      <c r="S13" s="728">
        <v>0</v>
      </c>
      <c r="T13" s="728">
        <v>1</v>
      </c>
      <c r="U13" s="730">
        <v>13703</v>
      </c>
      <c r="V13" s="728">
        <v>2</v>
      </c>
      <c r="W13" s="730">
        <v>7000</v>
      </c>
      <c r="X13" s="728">
        <v>0</v>
      </c>
      <c r="Y13" s="728">
        <v>0</v>
      </c>
      <c r="Z13" s="728">
        <v>0</v>
      </c>
      <c r="AA13" s="728">
        <v>0</v>
      </c>
      <c r="AB13" s="728">
        <v>0</v>
      </c>
      <c r="AC13" s="728">
        <v>0</v>
      </c>
      <c r="AD13" s="728">
        <v>1</v>
      </c>
      <c r="AE13" s="730">
        <v>2961429</v>
      </c>
      <c r="AF13" s="731">
        <v>2018</v>
      </c>
    </row>
    <row r="14" spans="1:32" ht="1.5" customHeight="1">
      <c r="A14" s="32"/>
      <c r="B14" s="409"/>
      <c r="C14" s="409"/>
      <c r="D14" s="409"/>
      <c r="E14" s="409"/>
      <c r="F14" s="409"/>
      <c r="G14" s="409"/>
      <c r="H14" s="409"/>
      <c r="I14" s="409"/>
      <c r="J14" s="409"/>
      <c r="K14" s="410"/>
      <c r="L14" s="409"/>
      <c r="M14" s="409"/>
      <c r="N14" s="409"/>
      <c r="O14" s="409"/>
      <c r="P14" s="409"/>
      <c r="Q14" s="409"/>
      <c r="R14" s="409"/>
      <c r="S14" s="409"/>
      <c r="T14" s="409"/>
      <c r="U14" s="409"/>
      <c r="V14" s="409"/>
      <c r="W14" s="409"/>
      <c r="X14" s="409"/>
      <c r="Y14" s="409"/>
      <c r="Z14" s="409"/>
      <c r="AA14" s="409"/>
      <c r="AB14" s="409"/>
      <c r="AC14" s="409"/>
      <c r="AD14" s="409"/>
      <c r="AE14" s="409"/>
      <c r="AF14" s="34"/>
    </row>
    <row r="15" spans="1:32" ht="15" customHeight="1">
      <c r="A15" s="35" t="s">
        <v>625</v>
      </c>
      <c r="B15" s="11"/>
      <c r="D15" s="11"/>
      <c r="F15" s="405"/>
      <c r="H15" s="405"/>
      <c r="N15" s="411"/>
      <c r="O15" s="411"/>
      <c r="P15" s="411"/>
      <c r="Q15" s="411"/>
      <c r="R15" s="193"/>
      <c r="S15" s="193"/>
      <c r="T15" s="193"/>
      <c r="U15" s="193"/>
      <c r="V15" s="193"/>
      <c r="W15" s="193"/>
      <c r="Y15" s="39"/>
      <c r="AA15" s="39"/>
      <c r="AB15" s="39"/>
      <c r="AC15" s="39"/>
      <c r="AD15" s="39"/>
      <c r="AE15" s="39"/>
      <c r="AF15" s="39" t="s">
        <v>612</v>
      </c>
    </row>
    <row r="16" spans="1:32" ht="15" customHeight="1">
      <c r="A16" s="35" t="s">
        <v>638</v>
      </c>
      <c r="D16" s="405"/>
      <c r="F16" s="405"/>
      <c r="H16" s="405"/>
      <c r="N16" s="411"/>
      <c r="O16" s="411"/>
      <c r="P16" s="411"/>
      <c r="Q16" s="411"/>
      <c r="R16" s="193"/>
      <c r="S16" s="193"/>
      <c r="T16" s="193"/>
      <c r="U16" s="193"/>
      <c r="V16" s="193"/>
      <c r="W16" s="193"/>
      <c r="Y16" s="39"/>
      <c r="AA16" s="39"/>
      <c r="AB16" s="39"/>
      <c r="AC16" s="39"/>
      <c r="AD16" s="39"/>
      <c r="AE16" s="39"/>
    </row>
    <row r="17" spans="4:31" ht="15" customHeight="1">
      <c r="D17" s="405"/>
      <c r="F17" s="405"/>
      <c r="H17" s="405"/>
      <c r="N17" s="411"/>
      <c r="O17" s="411"/>
      <c r="P17" s="411"/>
      <c r="Q17" s="411"/>
      <c r="R17" s="193"/>
      <c r="S17" s="193"/>
      <c r="T17" s="193"/>
      <c r="U17" s="193"/>
      <c r="V17" s="193"/>
      <c r="W17" s="193"/>
      <c r="Y17" s="39"/>
      <c r="AA17" s="39"/>
      <c r="AB17" s="39"/>
      <c r="AC17" s="39"/>
      <c r="AD17" s="39"/>
      <c r="AE17" s="39"/>
    </row>
    <row r="18" spans="4:31" ht="15" customHeight="1">
      <c r="D18" s="405"/>
      <c r="F18" s="405"/>
      <c r="H18" s="405"/>
      <c r="N18" s="411"/>
      <c r="O18" s="411"/>
      <c r="P18" s="411"/>
      <c r="Q18" s="411"/>
      <c r="R18" s="193"/>
      <c r="S18" s="193"/>
      <c r="T18" s="193"/>
      <c r="U18" s="193"/>
      <c r="V18" s="193"/>
      <c r="W18" s="193"/>
      <c r="Y18" s="39"/>
      <c r="AA18" s="39"/>
      <c r="AB18" s="39"/>
      <c r="AC18" s="39"/>
      <c r="AD18" s="39"/>
      <c r="AE18" s="39"/>
    </row>
    <row r="19" spans="4:31">
      <c r="N19" s="411"/>
      <c r="O19" s="411"/>
      <c r="P19" s="411"/>
      <c r="Q19" s="411"/>
      <c r="AA19" s="39"/>
      <c r="AB19" s="39"/>
      <c r="AC19" s="39"/>
      <c r="AD19" s="39"/>
      <c r="AE19" s="39"/>
    </row>
    <row r="20" spans="4:31">
      <c r="N20" s="411"/>
      <c r="O20" s="411"/>
      <c r="P20" s="411"/>
      <c r="Q20" s="411"/>
      <c r="AA20" s="39"/>
      <c r="AB20" s="39"/>
      <c r="AC20" s="39"/>
      <c r="AD20" s="39"/>
      <c r="AE20" s="39"/>
    </row>
    <row r="21" spans="4:31">
      <c r="N21" s="411"/>
      <c r="O21" s="411"/>
      <c r="P21" s="411"/>
      <c r="Q21" s="411"/>
      <c r="AA21" s="39"/>
      <c r="AB21" s="39"/>
      <c r="AC21" s="39"/>
      <c r="AD21" s="39"/>
      <c r="AE21" s="39"/>
    </row>
    <row r="22" spans="4:31">
      <c r="N22" s="411"/>
      <c r="O22" s="411"/>
      <c r="P22" s="411"/>
      <c r="Q22" s="411"/>
      <c r="AA22" s="39"/>
      <c r="AB22" s="39"/>
      <c r="AC22" s="39"/>
      <c r="AD22" s="39"/>
      <c r="AE22" s="39"/>
    </row>
    <row r="23" spans="4:31">
      <c r="N23" s="411"/>
      <c r="O23" s="411"/>
      <c r="P23" s="411"/>
      <c r="Q23" s="411"/>
      <c r="AA23" s="39"/>
      <c r="AB23" s="39"/>
      <c r="AC23" s="39"/>
      <c r="AD23" s="39"/>
      <c r="AE23" s="39"/>
    </row>
    <row r="24" spans="4:31">
      <c r="N24" s="411"/>
      <c r="O24" s="411"/>
      <c r="P24" s="411"/>
      <c r="Q24" s="411"/>
      <c r="AA24" s="39"/>
      <c r="AB24" s="39"/>
      <c r="AC24" s="39"/>
      <c r="AD24" s="39"/>
      <c r="AE24" s="39"/>
    </row>
    <row r="25" spans="4:31">
      <c r="N25" s="411"/>
      <c r="O25" s="411"/>
      <c r="P25" s="411"/>
      <c r="Q25" s="411"/>
      <c r="AA25" s="39"/>
      <c r="AB25" s="39"/>
      <c r="AC25" s="39"/>
      <c r="AD25" s="39"/>
      <c r="AE25" s="39"/>
    </row>
    <row r="26" spans="4:31">
      <c r="N26" s="411"/>
      <c r="O26" s="411"/>
      <c r="P26" s="411"/>
      <c r="Q26" s="411"/>
      <c r="AA26" s="39"/>
      <c r="AB26" s="39"/>
      <c r="AC26" s="39"/>
      <c r="AD26" s="39"/>
      <c r="AE26" s="39"/>
    </row>
    <row r="27" spans="4:31">
      <c r="N27" s="411"/>
      <c r="O27" s="411"/>
      <c r="P27" s="411"/>
      <c r="Q27" s="411"/>
      <c r="AA27" s="39"/>
      <c r="AB27" s="39"/>
      <c r="AC27" s="39"/>
      <c r="AD27" s="39"/>
      <c r="AE27" s="39"/>
    </row>
    <row r="28" spans="4:31">
      <c r="N28" s="411"/>
      <c r="O28" s="411"/>
      <c r="P28" s="411"/>
      <c r="Q28" s="411"/>
      <c r="AA28" s="39"/>
      <c r="AB28" s="39"/>
      <c r="AC28" s="39"/>
      <c r="AD28" s="39"/>
      <c r="AE28" s="39"/>
    </row>
    <row r="29" spans="4:31">
      <c r="N29" s="411"/>
      <c r="O29" s="411"/>
      <c r="P29" s="411"/>
      <c r="Q29" s="411"/>
      <c r="AA29" s="39"/>
      <c r="AB29" s="39"/>
      <c r="AC29" s="39"/>
      <c r="AD29" s="39"/>
      <c r="AE29" s="39"/>
    </row>
    <row r="30" spans="4:31">
      <c r="N30" s="411"/>
      <c r="O30" s="411"/>
      <c r="P30" s="411"/>
      <c r="Q30" s="411"/>
      <c r="AA30" s="39"/>
      <c r="AB30" s="39"/>
      <c r="AC30" s="39"/>
      <c r="AD30" s="39"/>
      <c r="AE30" s="39"/>
    </row>
    <row r="31" spans="4:31">
      <c r="N31" s="411"/>
      <c r="O31" s="411"/>
      <c r="P31" s="411"/>
      <c r="Q31" s="411"/>
      <c r="AA31" s="39"/>
      <c r="AB31" s="39"/>
      <c r="AC31" s="39"/>
      <c r="AD31" s="39"/>
      <c r="AE31" s="39"/>
    </row>
    <row r="32" spans="4:31">
      <c r="N32" s="411"/>
      <c r="O32" s="411"/>
      <c r="P32" s="411"/>
      <c r="Q32" s="411"/>
      <c r="AA32" s="39"/>
      <c r="AB32" s="39"/>
      <c r="AC32" s="39"/>
      <c r="AD32" s="39"/>
      <c r="AE32" s="39"/>
    </row>
    <row r="33" spans="14:31">
      <c r="N33" s="411"/>
      <c r="O33" s="411"/>
      <c r="P33" s="411"/>
      <c r="Q33" s="411"/>
      <c r="AA33" s="39"/>
      <c r="AB33" s="39"/>
      <c r="AC33" s="39"/>
      <c r="AD33" s="39"/>
      <c r="AE33" s="39"/>
    </row>
    <row r="34" spans="14:31">
      <c r="N34" s="411"/>
      <c r="O34" s="411"/>
      <c r="P34" s="411"/>
      <c r="Q34" s="411"/>
    </row>
    <row r="35" spans="14:31">
      <c r="N35" s="411"/>
      <c r="O35" s="411"/>
      <c r="P35" s="411"/>
      <c r="Q35" s="411"/>
    </row>
    <row r="36" spans="14:31">
      <c r="N36" s="411"/>
      <c r="O36" s="411"/>
      <c r="P36" s="411"/>
      <c r="Q36" s="411"/>
    </row>
    <row r="37" spans="14:31">
      <c r="N37" s="411"/>
      <c r="O37" s="411"/>
      <c r="P37" s="411"/>
      <c r="Q37" s="411"/>
    </row>
    <row r="38" spans="14:31">
      <c r="N38" s="411"/>
      <c r="O38" s="411"/>
      <c r="P38" s="411"/>
      <c r="Q38" s="411"/>
    </row>
    <row r="39" spans="14:31">
      <c r="N39" s="411"/>
      <c r="O39" s="411"/>
      <c r="P39" s="411"/>
      <c r="Q39" s="411"/>
    </row>
    <row r="40" spans="14:31">
      <c r="N40" s="411"/>
      <c r="O40" s="411"/>
      <c r="P40" s="411"/>
      <c r="Q40" s="411"/>
    </row>
    <row r="41" spans="14:31">
      <c r="N41" s="411"/>
      <c r="O41" s="411"/>
      <c r="P41" s="411"/>
      <c r="Q41" s="411"/>
    </row>
    <row r="42" spans="14:31">
      <c r="N42" s="411"/>
      <c r="O42" s="411"/>
      <c r="P42" s="411"/>
      <c r="Q42" s="411"/>
    </row>
    <row r="43" spans="14:31">
      <c r="N43" s="411"/>
      <c r="O43" s="411"/>
      <c r="P43" s="411"/>
      <c r="Q43" s="411"/>
    </row>
    <row r="44" spans="14:31">
      <c r="N44" s="411"/>
      <c r="O44" s="411"/>
      <c r="P44" s="411"/>
      <c r="Q44" s="411"/>
    </row>
    <row r="45" spans="14:31">
      <c r="N45" s="411"/>
      <c r="O45" s="411"/>
      <c r="P45" s="411"/>
      <c r="Q45" s="411"/>
    </row>
    <row r="46" spans="14:31">
      <c r="N46" s="411"/>
      <c r="O46" s="411"/>
      <c r="P46" s="411"/>
      <c r="Q46" s="411"/>
    </row>
    <row r="47" spans="14:31">
      <c r="N47" s="411"/>
      <c r="O47" s="411"/>
      <c r="P47" s="411"/>
      <c r="Q47" s="411"/>
    </row>
    <row r="48" spans="14:31">
      <c r="N48" s="411"/>
      <c r="O48" s="411"/>
      <c r="P48" s="411"/>
      <c r="Q48" s="411"/>
    </row>
    <row r="49" spans="14:17">
      <c r="N49" s="411"/>
      <c r="O49" s="411"/>
      <c r="P49" s="411"/>
      <c r="Q49" s="411"/>
    </row>
    <row r="50" spans="14:17">
      <c r="N50" s="411"/>
      <c r="O50" s="411"/>
      <c r="P50" s="411"/>
      <c r="Q50" s="411"/>
    </row>
    <row r="51" spans="14:17">
      <c r="N51" s="411"/>
      <c r="O51" s="411"/>
      <c r="P51" s="411"/>
      <c r="Q51" s="411"/>
    </row>
    <row r="52" spans="14:17">
      <c r="N52" s="411"/>
      <c r="O52" s="411"/>
      <c r="P52" s="411"/>
      <c r="Q52" s="411"/>
    </row>
    <row r="53" spans="14:17">
      <c r="N53" s="411"/>
      <c r="O53" s="411"/>
      <c r="P53" s="411"/>
      <c r="Q53" s="411"/>
    </row>
    <row r="54" spans="14:17">
      <c r="N54" s="411"/>
      <c r="O54" s="411"/>
      <c r="P54" s="411"/>
      <c r="Q54" s="411"/>
    </row>
    <row r="55" spans="14:17">
      <c r="N55" s="411"/>
      <c r="O55" s="411"/>
      <c r="P55" s="411"/>
      <c r="Q55" s="411"/>
    </row>
    <row r="56" spans="14:17">
      <c r="N56" s="411"/>
      <c r="O56" s="411"/>
      <c r="P56" s="411"/>
      <c r="Q56" s="411"/>
    </row>
    <row r="57" spans="14:17">
      <c r="N57" s="411"/>
      <c r="O57" s="411"/>
      <c r="P57" s="411"/>
      <c r="Q57" s="411"/>
    </row>
    <row r="58" spans="14:17">
      <c r="N58" s="411"/>
      <c r="O58" s="411"/>
      <c r="P58" s="411"/>
      <c r="Q58" s="411"/>
    </row>
    <row r="59" spans="14:17">
      <c r="N59" s="411"/>
      <c r="O59" s="411"/>
      <c r="P59" s="411"/>
      <c r="Q59" s="411"/>
    </row>
    <row r="60" spans="14:17">
      <c r="N60" s="411"/>
      <c r="O60" s="411"/>
      <c r="P60" s="411"/>
      <c r="Q60" s="411"/>
    </row>
    <row r="61" spans="14:17">
      <c r="N61" s="411"/>
      <c r="O61" s="411"/>
      <c r="P61" s="411"/>
      <c r="Q61" s="411"/>
    </row>
    <row r="62" spans="14:17">
      <c r="N62" s="411"/>
      <c r="O62" s="411"/>
      <c r="P62" s="411"/>
      <c r="Q62" s="411"/>
    </row>
    <row r="63" spans="14:17">
      <c r="N63" s="411"/>
      <c r="O63" s="411"/>
      <c r="P63" s="411"/>
      <c r="Q63" s="411"/>
    </row>
    <row r="64" spans="14:17">
      <c r="N64" s="411"/>
      <c r="O64" s="411"/>
      <c r="P64" s="411"/>
      <c r="Q64" s="411"/>
    </row>
  </sheetData>
  <mergeCells count="24">
    <mergeCell ref="AD5:AE5"/>
    <mergeCell ref="Z5:AA5"/>
    <mergeCell ref="N4:O4"/>
    <mergeCell ref="N5:O5"/>
    <mergeCell ref="AB5:AC5"/>
    <mergeCell ref="T5:U5"/>
    <mergeCell ref="AB4:AC4"/>
    <mergeCell ref="R5:S5"/>
    <mergeCell ref="A1:Q1"/>
    <mergeCell ref="R1:AF1"/>
    <mergeCell ref="Z4:AA4"/>
    <mergeCell ref="T4:U4"/>
    <mergeCell ref="V4:W4"/>
    <mergeCell ref="A3:A7"/>
    <mergeCell ref="AF3:AF7"/>
    <mergeCell ref="R4:S4"/>
    <mergeCell ref="J3:Q3"/>
    <mergeCell ref="L5:M5"/>
    <mergeCell ref="L4:M4"/>
    <mergeCell ref="AD3:AE4"/>
    <mergeCell ref="P4:Q4"/>
    <mergeCell ref="R3:AC3"/>
    <mergeCell ref="V5:W5"/>
    <mergeCell ref="P5:Q5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52" firstPageNumber="230" orientation="portrait" useFirstPageNumber="1" horizontalDpi="2400" verticalDpi="2400" r:id="rId1"/>
  <headerFooter scaleWithDoc="0" alignWithMargins="0"/>
  <colBreaks count="1" manualBreakCount="1">
    <brk id="19" max="1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55"/>
  <sheetViews>
    <sheetView view="pageBreakPreview" zoomScale="85" zoomScaleNormal="100" zoomScaleSheetLayoutView="8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A2" sqref="A2"/>
    </sheetView>
  </sheetViews>
  <sheetFormatPr defaultRowHeight="13.5"/>
  <cols>
    <col min="1" max="1" width="16.875" style="134" customWidth="1"/>
    <col min="2" max="2" width="27.25" style="134" customWidth="1"/>
    <col min="3" max="3" width="27.25" style="101" customWidth="1"/>
    <col min="4" max="4" width="27.25" style="134" customWidth="1"/>
    <col min="5" max="7" width="29.75" style="101" customWidth="1"/>
    <col min="8" max="8" width="17" style="101" customWidth="1"/>
    <col min="9" max="16384" width="9" style="101"/>
  </cols>
  <sheetData>
    <row r="1" spans="1:8" s="90" customFormat="1" ht="38.25" customHeight="1">
      <c r="A1" s="87" t="s">
        <v>279</v>
      </c>
      <c r="B1" s="87"/>
      <c r="C1" s="88"/>
      <c r="D1" s="87"/>
      <c r="E1" s="88" t="s">
        <v>280</v>
      </c>
      <c r="F1" s="88"/>
      <c r="G1" s="88"/>
      <c r="H1" s="88"/>
    </row>
    <row r="2" spans="1:8" s="94" customFormat="1" ht="26.25" customHeight="1" thickBot="1">
      <c r="A2" s="91" t="s">
        <v>12</v>
      </c>
      <c r="B2" s="91"/>
      <c r="C2" s="91"/>
      <c r="D2" s="93"/>
      <c r="E2" s="91"/>
      <c r="F2" s="91"/>
      <c r="G2" s="93"/>
      <c r="H2" s="93" t="s">
        <v>81</v>
      </c>
    </row>
    <row r="3" spans="1:8" ht="14.25" customHeight="1" thickTop="1">
      <c r="A3" s="853" t="s">
        <v>103</v>
      </c>
      <c r="B3" s="417" t="s">
        <v>82</v>
      </c>
      <c r="C3" s="113" t="s">
        <v>83</v>
      </c>
      <c r="D3" s="115" t="s">
        <v>11</v>
      </c>
      <c r="E3" s="418" t="s">
        <v>72</v>
      </c>
      <c r="F3" s="419"/>
      <c r="G3" s="419"/>
      <c r="H3" s="856" t="s">
        <v>104</v>
      </c>
    </row>
    <row r="4" spans="1:8" ht="14.25" customHeight="1">
      <c r="A4" s="854"/>
      <c r="B4" s="113"/>
      <c r="C4" s="113"/>
      <c r="D4" s="115"/>
      <c r="E4" s="102" t="s">
        <v>116</v>
      </c>
      <c r="F4" s="420" t="s">
        <v>117</v>
      </c>
      <c r="G4" s="105" t="s">
        <v>118</v>
      </c>
      <c r="H4" s="857"/>
    </row>
    <row r="5" spans="1:8" ht="14.25" customHeight="1">
      <c r="A5" s="854"/>
      <c r="B5" s="860" t="s">
        <v>106</v>
      </c>
      <c r="C5" s="862" t="s">
        <v>107</v>
      </c>
      <c r="D5" s="864" t="s">
        <v>108</v>
      </c>
      <c r="E5" s="113" t="s">
        <v>119</v>
      </c>
      <c r="F5" s="113" t="s">
        <v>73</v>
      </c>
      <c r="G5" s="111" t="s">
        <v>84</v>
      </c>
      <c r="H5" s="857"/>
    </row>
    <row r="6" spans="1:8" ht="14.25" customHeight="1">
      <c r="A6" s="855"/>
      <c r="B6" s="861"/>
      <c r="C6" s="863"/>
      <c r="D6" s="865"/>
      <c r="E6" s="117" t="s">
        <v>639</v>
      </c>
      <c r="F6" s="117" t="s">
        <v>466</v>
      </c>
      <c r="G6" s="95" t="s">
        <v>467</v>
      </c>
      <c r="H6" s="858"/>
    </row>
    <row r="7" spans="1:8" ht="9.75" customHeight="1">
      <c r="A7" s="475"/>
      <c r="B7" s="489"/>
      <c r="C7" s="446"/>
      <c r="D7" s="490"/>
      <c r="E7" s="108"/>
      <c r="F7" s="108"/>
      <c r="G7" s="108"/>
      <c r="H7" s="476"/>
    </row>
    <row r="8" spans="1:8" ht="30" customHeight="1">
      <c r="A8" s="421">
        <v>2013</v>
      </c>
      <c r="B8" s="422">
        <v>3</v>
      </c>
      <c r="C8" s="423">
        <v>30.81</v>
      </c>
      <c r="D8" s="423">
        <v>60.37</v>
      </c>
      <c r="E8" s="423">
        <v>59.8</v>
      </c>
      <c r="F8" s="423">
        <v>0.56999999999999995</v>
      </c>
      <c r="G8" s="423">
        <v>99</v>
      </c>
      <c r="H8" s="424">
        <v>2013</v>
      </c>
    </row>
    <row r="9" spans="1:8" s="425" customFormat="1" ht="30" customHeight="1">
      <c r="A9" s="185">
        <v>2014</v>
      </c>
      <c r="B9" s="422">
        <v>3</v>
      </c>
      <c r="C9" s="596">
        <v>30.81</v>
      </c>
      <c r="D9" s="596">
        <v>60.37</v>
      </c>
      <c r="E9" s="596">
        <v>59.8</v>
      </c>
      <c r="F9" s="596">
        <v>0.56999999999999995</v>
      </c>
      <c r="G9" s="596">
        <v>99</v>
      </c>
      <c r="H9" s="189">
        <v>2014</v>
      </c>
    </row>
    <row r="10" spans="1:8" s="425" customFormat="1" ht="30" customHeight="1">
      <c r="A10" s="185">
        <v>2015</v>
      </c>
      <c r="B10" s="422">
        <v>3</v>
      </c>
      <c r="C10" s="596">
        <v>30.81</v>
      </c>
      <c r="D10" s="596">
        <v>60.37</v>
      </c>
      <c r="E10" s="596">
        <v>59.8</v>
      </c>
      <c r="F10" s="596">
        <v>0.56999999999999995</v>
      </c>
      <c r="G10" s="596">
        <v>99</v>
      </c>
      <c r="H10" s="189">
        <v>2015</v>
      </c>
    </row>
    <row r="11" spans="1:8" s="425" customFormat="1" ht="30" customHeight="1">
      <c r="A11" s="185">
        <v>2016</v>
      </c>
      <c r="B11" s="422">
        <v>3</v>
      </c>
      <c r="C11" s="596">
        <v>30.81</v>
      </c>
      <c r="D11" s="596">
        <v>60.37</v>
      </c>
      <c r="E11" s="596">
        <v>59.8</v>
      </c>
      <c r="F11" s="596">
        <v>0.56999999999999995</v>
      </c>
      <c r="G11" s="596">
        <v>99</v>
      </c>
      <c r="H11" s="189">
        <v>2016</v>
      </c>
    </row>
    <row r="12" spans="1:8" s="425" customFormat="1" ht="30" customHeight="1">
      <c r="A12" s="185">
        <v>2017</v>
      </c>
      <c r="B12" s="422">
        <v>3</v>
      </c>
      <c r="C12" s="596">
        <v>30.81</v>
      </c>
      <c r="D12" s="596">
        <v>60.37</v>
      </c>
      <c r="E12" s="596">
        <v>59.8</v>
      </c>
      <c r="F12" s="596">
        <v>0.56999999999999995</v>
      </c>
      <c r="G12" s="596">
        <v>99</v>
      </c>
      <c r="H12" s="189">
        <v>2017</v>
      </c>
    </row>
    <row r="13" spans="1:8" s="538" customFormat="1" ht="30" customHeight="1">
      <c r="A13" s="693">
        <v>2018</v>
      </c>
      <c r="B13" s="733">
        <v>3</v>
      </c>
      <c r="C13" s="734">
        <v>30.81</v>
      </c>
      <c r="D13" s="734">
        <v>60.37</v>
      </c>
      <c r="E13" s="734">
        <v>59.8</v>
      </c>
      <c r="F13" s="734">
        <v>0.56999999999999995</v>
      </c>
      <c r="G13" s="734">
        <v>99</v>
      </c>
      <c r="H13" s="731">
        <v>2018</v>
      </c>
    </row>
    <row r="14" spans="1:8" s="11" customFormat="1" ht="30" customHeight="1">
      <c r="A14" s="735" t="s">
        <v>680</v>
      </c>
      <c r="B14" s="426"/>
      <c r="C14" s="427"/>
      <c r="D14" s="427"/>
      <c r="E14" s="427"/>
      <c r="F14" s="427"/>
      <c r="G14" s="736"/>
      <c r="H14" s="737" t="s">
        <v>681</v>
      </c>
    </row>
    <row r="15" spans="1:8" s="11" customFormat="1" ht="30" customHeight="1">
      <c r="A15" s="735" t="s">
        <v>682</v>
      </c>
      <c r="B15" s="426">
        <v>3</v>
      </c>
      <c r="C15" s="596">
        <v>30.81</v>
      </c>
      <c r="D15" s="596">
        <v>60.37</v>
      </c>
      <c r="E15" s="596">
        <v>59.8</v>
      </c>
      <c r="F15" s="596">
        <v>0.56999999999999995</v>
      </c>
      <c r="G15" s="596">
        <v>99</v>
      </c>
      <c r="H15" s="737" t="s">
        <v>683</v>
      </c>
    </row>
    <row r="16" spans="1:8" s="11" customFormat="1" ht="30" customHeight="1">
      <c r="A16" s="735" t="s">
        <v>684</v>
      </c>
      <c r="B16" s="426"/>
      <c r="C16" s="427"/>
      <c r="D16" s="427"/>
      <c r="E16" s="427"/>
      <c r="F16" s="427"/>
      <c r="G16" s="736"/>
      <c r="H16" s="737" t="s">
        <v>685</v>
      </c>
    </row>
    <row r="17" spans="1:8" ht="6.75" customHeight="1">
      <c r="A17" s="130"/>
      <c r="B17" s="428"/>
      <c r="C17" s="429"/>
      <c r="D17" s="429"/>
      <c r="E17" s="430"/>
      <c r="F17" s="431"/>
      <c r="G17" s="429"/>
      <c r="H17" s="121"/>
    </row>
    <row r="18" spans="1:8" ht="14.25" customHeight="1">
      <c r="A18" s="134" t="s">
        <v>605</v>
      </c>
      <c r="B18" s="432"/>
      <c r="C18" s="51"/>
      <c r="D18" s="51"/>
      <c r="E18" s="423"/>
      <c r="F18" s="433"/>
      <c r="G18" s="51"/>
      <c r="H18" s="51"/>
    </row>
    <row r="19" spans="1:8" ht="14.25" customHeight="1">
      <c r="A19" s="859" t="s">
        <v>561</v>
      </c>
      <c r="B19" s="859"/>
      <c r="C19" s="859"/>
      <c r="D19" s="859"/>
      <c r="E19" s="423"/>
      <c r="F19" s="433"/>
      <c r="G19" s="51"/>
    </row>
    <row r="20" spans="1:8" ht="14.25" customHeight="1">
      <c r="A20" s="134" t="s">
        <v>562</v>
      </c>
      <c r="B20" s="434"/>
      <c r="C20" s="51"/>
      <c r="D20" s="51"/>
      <c r="E20" s="423"/>
      <c r="F20" s="433"/>
      <c r="G20" s="51"/>
    </row>
    <row r="21" spans="1:8">
      <c r="B21" s="434"/>
      <c r="C21" s="51"/>
      <c r="D21" s="51"/>
      <c r="E21" s="423"/>
      <c r="F21" s="433"/>
      <c r="G21" s="51"/>
    </row>
    <row r="22" spans="1:8">
      <c r="B22" s="434"/>
      <c r="C22" s="51"/>
      <c r="D22" s="51"/>
      <c r="E22" s="423"/>
      <c r="F22" s="433"/>
      <c r="G22" s="51"/>
    </row>
    <row r="23" spans="1:8">
      <c r="B23" s="434"/>
      <c r="C23" s="51"/>
      <c r="D23" s="435"/>
      <c r="E23" s="423"/>
      <c r="F23" s="433"/>
      <c r="G23" s="51"/>
    </row>
    <row r="24" spans="1:8">
      <c r="B24" s="435"/>
      <c r="C24" s="51"/>
      <c r="D24" s="435"/>
      <c r="E24" s="423"/>
      <c r="F24" s="433"/>
      <c r="G24" s="51"/>
    </row>
    <row r="25" spans="1:8">
      <c r="B25" s="435"/>
      <c r="C25" s="51"/>
      <c r="D25" s="435"/>
      <c r="E25" s="423"/>
      <c r="F25" s="433"/>
      <c r="G25" s="51"/>
    </row>
    <row r="26" spans="1:8">
      <c r="B26" s="435"/>
      <c r="C26" s="51"/>
      <c r="D26" s="435"/>
      <c r="E26" s="51"/>
      <c r="F26" s="433"/>
      <c r="G26" s="51"/>
    </row>
    <row r="27" spans="1:8">
      <c r="B27" s="435"/>
      <c r="C27" s="51"/>
      <c r="D27" s="435"/>
      <c r="E27" s="51"/>
      <c r="F27" s="433"/>
      <c r="G27" s="51"/>
    </row>
    <row r="28" spans="1:8">
      <c r="B28" s="435"/>
      <c r="C28" s="51"/>
      <c r="D28" s="435"/>
      <c r="E28" s="51"/>
      <c r="F28" s="433"/>
      <c r="G28" s="51"/>
    </row>
    <row r="29" spans="1:8">
      <c r="B29" s="435"/>
      <c r="C29" s="51"/>
      <c r="D29" s="435"/>
      <c r="E29" s="51"/>
      <c r="F29" s="433"/>
      <c r="G29" s="51"/>
    </row>
    <row r="30" spans="1:8">
      <c r="B30" s="435"/>
      <c r="C30" s="51"/>
      <c r="D30" s="435"/>
      <c r="E30" s="51"/>
      <c r="F30" s="433"/>
      <c r="G30" s="51"/>
    </row>
    <row r="31" spans="1:8">
      <c r="B31" s="435"/>
      <c r="C31" s="51"/>
      <c r="D31" s="435"/>
      <c r="E31" s="51"/>
      <c r="F31" s="433"/>
      <c r="G31" s="51"/>
    </row>
    <row r="32" spans="1:8">
      <c r="B32" s="435"/>
      <c r="C32" s="51"/>
      <c r="D32" s="435"/>
      <c r="E32" s="51"/>
      <c r="F32" s="433"/>
      <c r="G32" s="51"/>
    </row>
    <row r="33" spans="2:7">
      <c r="B33" s="435"/>
      <c r="C33" s="51"/>
      <c r="D33" s="435"/>
      <c r="E33" s="51"/>
      <c r="F33" s="433"/>
      <c r="G33" s="51"/>
    </row>
    <row r="34" spans="2:7">
      <c r="B34" s="435"/>
      <c r="C34" s="51"/>
      <c r="D34" s="435"/>
      <c r="E34" s="51"/>
      <c r="F34" s="433"/>
      <c r="G34" s="51"/>
    </row>
    <row r="35" spans="2:7">
      <c r="B35" s="435"/>
      <c r="C35" s="51"/>
      <c r="D35" s="435"/>
      <c r="E35" s="51"/>
      <c r="F35" s="433"/>
      <c r="G35" s="51"/>
    </row>
    <row r="36" spans="2:7">
      <c r="B36" s="435"/>
      <c r="C36" s="51"/>
      <c r="D36" s="435"/>
      <c r="E36" s="51"/>
      <c r="F36" s="433"/>
      <c r="G36" s="51"/>
    </row>
    <row r="37" spans="2:7">
      <c r="B37" s="435"/>
      <c r="C37" s="51"/>
      <c r="D37" s="435"/>
      <c r="E37" s="51"/>
      <c r="F37" s="433"/>
      <c r="G37" s="51"/>
    </row>
    <row r="38" spans="2:7">
      <c r="B38" s="435"/>
      <c r="C38" s="51"/>
      <c r="D38" s="435"/>
      <c r="E38" s="51"/>
      <c r="F38" s="433"/>
      <c r="G38" s="51"/>
    </row>
    <row r="39" spans="2:7">
      <c r="B39" s="435"/>
      <c r="C39" s="51"/>
      <c r="D39" s="435"/>
      <c r="E39" s="51"/>
      <c r="F39" s="433"/>
      <c r="G39" s="51"/>
    </row>
    <row r="40" spans="2:7">
      <c r="B40" s="435"/>
      <c r="C40" s="51"/>
      <c r="D40" s="435"/>
      <c r="E40" s="51"/>
      <c r="F40" s="433"/>
      <c r="G40" s="51"/>
    </row>
    <row r="41" spans="2:7">
      <c r="B41" s="435"/>
      <c r="C41" s="51"/>
      <c r="D41" s="435"/>
      <c r="E41" s="51"/>
      <c r="F41" s="433"/>
      <c r="G41" s="51"/>
    </row>
    <row r="42" spans="2:7">
      <c r="B42" s="435"/>
      <c r="C42" s="51"/>
      <c r="D42" s="435"/>
      <c r="E42" s="51"/>
      <c r="F42" s="433"/>
      <c r="G42" s="51"/>
    </row>
    <row r="43" spans="2:7">
      <c r="B43" s="435"/>
      <c r="C43" s="51"/>
      <c r="D43" s="435"/>
      <c r="E43" s="51"/>
      <c r="F43" s="433"/>
      <c r="G43" s="51"/>
    </row>
    <row r="44" spans="2:7">
      <c r="B44" s="435"/>
      <c r="C44" s="51"/>
      <c r="D44" s="435"/>
      <c r="E44" s="51"/>
      <c r="F44" s="51"/>
      <c r="G44" s="51"/>
    </row>
    <row r="45" spans="2:7">
      <c r="B45" s="435"/>
      <c r="C45" s="51"/>
      <c r="D45" s="435"/>
      <c r="E45" s="51"/>
      <c r="F45" s="51"/>
      <c r="G45" s="51"/>
    </row>
    <row r="46" spans="2:7">
      <c r="B46" s="435"/>
      <c r="C46" s="51"/>
      <c r="D46" s="435"/>
      <c r="E46" s="51"/>
      <c r="F46" s="51"/>
      <c r="G46" s="51"/>
    </row>
    <row r="47" spans="2:7">
      <c r="B47" s="435"/>
      <c r="C47" s="51"/>
      <c r="D47" s="435"/>
      <c r="E47" s="51"/>
      <c r="F47" s="51"/>
      <c r="G47" s="51"/>
    </row>
    <row r="48" spans="2:7">
      <c r="B48" s="435"/>
      <c r="C48" s="51"/>
      <c r="D48" s="435"/>
      <c r="E48" s="51"/>
      <c r="F48" s="51"/>
      <c r="G48" s="51"/>
    </row>
    <row r="49" spans="2:7">
      <c r="B49" s="435"/>
      <c r="C49" s="51"/>
      <c r="D49" s="435"/>
      <c r="E49" s="51"/>
      <c r="F49" s="51"/>
      <c r="G49" s="51"/>
    </row>
    <row r="50" spans="2:7">
      <c r="B50" s="435"/>
      <c r="C50" s="51"/>
      <c r="D50" s="435"/>
      <c r="E50" s="51"/>
      <c r="F50" s="51"/>
      <c r="G50" s="51"/>
    </row>
    <row r="51" spans="2:7">
      <c r="B51" s="435"/>
      <c r="C51" s="51"/>
      <c r="D51" s="435"/>
      <c r="E51" s="51"/>
      <c r="F51" s="51"/>
      <c r="G51" s="51"/>
    </row>
    <row r="52" spans="2:7">
      <c r="B52" s="435"/>
      <c r="C52" s="51"/>
      <c r="D52" s="435"/>
      <c r="E52" s="51"/>
      <c r="F52" s="51"/>
      <c r="G52" s="51"/>
    </row>
    <row r="53" spans="2:7">
      <c r="B53" s="435"/>
      <c r="C53" s="51"/>
      <c r="D53" s="435"/>
      <c r="E53" s="51"/>
      <c r="F53" s="51"/>
      <c r="G53" s="51"/>
    </row>
    <row r="54" spans="2:7">
      <c r="B54" s="435"/>
      <c r="C54" s="51"/>
      <c r="D54" s="435"/>
      <c r="E54" s="51"/>
      <c r="F54" s="51"/>
      <c r="G54" s="51"/>
    </row>
    <row r="55" spans="2:7">
      <c r="B55" s="435"/>
      <c r="C55" s="51"/>
      <c r="D55" s="435"/>
      <c r="E55" s="51"/>
      <c r="F55" s="51"/>
      <c r="G55" s="51"/>
    </row>
  </sheetData>
  <mergeCells count="6">
    <mergeCell ref="A3:A6"/>
    <mergeCell ref="H3:H6"/>
    <mergeCell ref="A19:D19"/>
    <mergeCell ref="B5:B6"/>
    <mergeCell ref="C5:C6"/>
    <mergeCell ref="D5:D6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67" firstPageNumber="230" orientation="portrait" useFirstPageNumber="1" horizontalDpi="2400" verticalDpi="2400" r:id="rId1"/>
  <headerFooter scaleWithDoc="0" alignWithMargins="0"/>
  <colBreaks count="1" manualBreakCount="1">
    <brk id="4" max="19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16"/>
  <sheetViews>
    <sheetView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A2" sqref="A2"/>
    </sheetView>
  </sheetViews>
  <sheetFormatPr defaultRowHeight="13.5"/>
  <cols>
    <col min="1" max="1" width="12.625" style="35" customWidth="1"/>
    <col min="2" max="2" width="15.625" style="35" customWidth="1"/>
    <col min="3" max="6" width="15.625" style="11" customWidth="1"/>
    <col min="7" max="7" width="12.625" style="11" customWidth="1"/>
    <col min="8" max="16384" width="9" style="11"/>
  </cols>
  <sheetData>
    <row r="1" spans="1:7" s="3" customFormat="1" ht="24.75" customHeight="1">
      <c r="A1" s="1" t="s">
        <v>620</v>
      </c>
      <c r="B1" s="1"/>
      <c r="C1" s="2"/>
      <c r="D1" s="2"/>
      <c r="E1" s="2"/>
      <c r="F1" s="2"/>
      <c r="G1" s="2"/>
    </row>
    <row r="2" spans="1:7" s="7" customFormat="1" ht="26.25" customHeight="1" thickBot="1">
      <c r="A2" s="4" t="s">
        <v>85</v>
      </c>
      <c r="B2" s="4"/>
      <c r="C2" s="4"/>
      <c r="D2" s="4"/>
      <c r="E2" s="4"/>
      <c r="F2" s="6"/>
      <c r="G2" s="6" t="s">
        <v>281</v>
      </c>
    </row>
    <row r="3" spans="1:7" ht="15" customHeight="1" thickTop="1">
      <c r="A3" s="758" t="s">
        <v>103</v>
      </c>
      <c r="B3" s="415" t="s">
        <v>233</v>
      </c>
      <c r="C3" s="180" t="s">
        <v>231</v>
      </c>
      <c r="D3" s="412" t="s">
        <v>86</v>
      </c>
      <c r="E3" s="436" t="s">
        <v>0</v>
      </c>
      <c r="F3" s="437"/>
      <c r="G3" s="764" t="s">
        <v>104</v>
      </c>
    </row>
    <row r="4" spans="1:7" ht="15" customHeight="1">
      <c r="A4" s="759"/>
      <c r="B4" s="438"/>
      <c r="C4" s="439"/>
      <c r="D4" s="412"/>
      <c r="E4" s="24" t="s">
        <v>1</v>
      </c>
      <c r="F4" s="10"/>
      <c r="G4" s="765"/>
    </row>
    <row r="5" spans="1:7" ht="15" customHeight="1">
      <c r="A5" s="759"/>
      <c r="B5" s="438"/>
      <c r="C5" s="440"/>
      <c r="D5" s="9" t="s">
        <v>37</v>
      </c>
      <c r="E5" s="203" t="s">
        <v>543</v>
      </c>
      <c r="F5" s="15" t="s">
        <v>87</v>
      </c>
      <c r="G5" s="765"/>
    </row>
    <row r="6" spans="1:7" ht="15" customHeight="1">
      <c r="A6" s="760"/>
      <c r="B6" s="24" t="s">
        <v>38</v>
      </c>
      <c r="C6" s="206" t="s">
        <v>556</v>
      </c>
      <c r="D6" s="10" t="s">
        <v>2</v>
      </c>
      <c r="E6" s="441" t="s">
        <v>544</v>
      </c>
      <c r="F6" s="24" t="s">
        <v>39</v>
      </c>
      <c r="G6" s="766"/>
    </row>
    <row r="7" spans="1:7" ht="21.75" customHeight="1">
      <c r="A7" s="185">
        <v>2013</v>
      </c>
      <c r="B7" s="186">
        <v>15</v>
      </c>
      <c r="C7" s="186">
        <v>4041</v>
      </c>
      <c r="D7" s="186">
        <v>0</v>
      </c>
      <c r="E7" s="186">
        <v>10746</v>
      </c>
      <c r="F7" s="186">
        <v>10746</v>
      </c>
      <c r="G7" s="189">
        <v>2013</v>
      </c>
    </row>
    <row r="8" spans="1:7" s="31" customFormat="1" ht="21.75" customHeight="1">
      <c r="A8" s="185">
        <v>2014</v>
      </c>
      <c r="B8" s="186">
        <v>19</v>
      </c>
      <c r="C8" s="186">
        <v>4646</v>
      </c>
      <c r="D8" s="186">
        <v>0</v>
      </c>
      <c r="E8" s="186">
        <v>11381</v>
      </c>
      <c r="F8" s="186">
        <v>11381</v>
      </c>
      <c r="G8" s="189">
        <v>2014</v>
      </c>
    </row>
    <row r="9" spans="1:7" s="538" customFormat="1" ht="21.75" customHeight="1">
      <c r="A9" s="185">
        <v>2015</v>
      </c>
      <c r="B9" s="186">
        <v>24</v>
      </c>
      <c r="C9" s="186">
        <v>11602</v>
      </c>
      <c r="D9" s="186">
        <v>0</v>
      </c>
      <c r="E9" s="186">
        <v>12013</v>
      </c>
      <c r="F9" s="186">
        <v>12013</v>
      </c>
      <c r="G9" s="189">
        <v>2015</v>
      </c>
    </row>
    <row r="10" spans="1:7" s="538" customFormat="1" ht="21.75" customHeight="1">
      <c r="A10" s="185">
        <v>2016</v>
      </c>
      <c r="B10" s="186">
        <v>18</v>
      </c>
      <c r="C10" s="186">
        <v>4646</v>
      </c>
      <c r="D10" s="186">
        <v>0</v>
      </c>
      <c r="E10" s="186">
        <v>12525</v>
      </c>
      <c r="F10" s="186">
        <v>12525</v>
      </c>
      <c r="G10" s="189">
        <v>2016</v>
      </c>
    </row>
    <row r="11" spans="1:7" s="538" customFormat="1" ht="21.75" customHeight="1">
      <c r="A11" s="185">
        <v>2017</v>
      </c>
      <c r="B11" s="186">
        <v>19</v>
      </c>
      <c r="C11" s="186">
        <v>4901</v>
      </c>
      <c r="D11" s="186">
        <v>0</v>
      </c>
      <c r="E11" s="186">
        <v>13485</v>
      </c>
      <c r="F11" s="186">
        <v>13485</v>
      </c>
      <c r="G11" s="189">
        <v>2017</v>
      </c>
    </row>
    <row r="12" spans="1:7" ht="21.75" customHeight="1">
      <c r="A12" s="693">
        <v>2018</v>
      </c>
      <c r="B12" s="738">
        <v>11</v>
      </c>
      <c r="C12" s="738">
        <v>20664</v>
      </c>
      <c r="D12" s="738">
        <v>0</v>
      </c>
      <c r="E12" s="738">
        <v>14404</v>
      </c>
      <c r="F12" s="738">
        <v>14404</v>
      </c>
      <c r="G12" s="731">
        <v>2018</v>
      </c>
    </row>
    <row r="13" spans="1:7" ht="1.5" customHeight="1">
      <c r="A13" s="442"/>
      <c r="B13" s="191"/>
      <c r="C13" s="191"/>
      <c r="D13" s="191"/>
      <c r="E13" s="191"/>
      <c r="F13" s="191"/>
      <c r="G13" s="34"/>
    </row>
    <row r="14" spans="1:7" ht="15.75" customHeight="1">
      <c r="A14" s="36" t="s">
        <v>605</v>
      </c>
      <c r="B14" s="443"/>
      <c r="C14" s="444"/>
      <c r="D14" s="443"/>
      <c r="E14" s="443"/>
      <c r="F14" s="445"/>
      <c r="G14" s="445"/>
    </row>
    <row r="15" spans="1:7">
      <c r="A15" s="35" t="s">
        <v>606</v>
      </c>
    </row>
    <row r="16" spans="1:7">
      <c r="A16" s="134"/>
    </row>
  </sheetData>
  <mergeCells count="2">
    <mergeCell ref="A3:A6"/>
    <mergeCell ref="G3:G6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86" firstPageNumber="230" orientation="portrait" useFirstPageNumber="1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S59"/>
  <sheetViews>
    <sheetView view="pageBreakPreview" zoomScale="85" zoomScaleNormal="100" zoomScaleSheetLayoutView="85" workbookViewId="0">
      <selection activeCell="A2" sqref="A2"/>
    </sheetView>
  </sheetViews>
  <sheetFormatPr defaultRowHeight="13.5"/>
  <cols>
    <col min="1" max="1" width="10.75" style="134" customWidth="1"/>
    <col min="2" max="2" width="14.125" style="134" customWidth="1"/>
    <col min="3" max="5" width="14.125" style="101" customWidth="1"/>
    <col min="6" max="6" width="12.875" style="101" customWidth="1"/>
    <col min="7" max="7" width="14" style="101" customWidth="1"/>
    <col min="8" max="8" width="13.75" style="101" customWidth="1"/>
    <col min="9" max="11" width="14" style="101" customWidth="1"/>
    <col min="12" max="12" width="10.625" style="101" customWidth="1"/>
    <col min="13" max="13" width="10.5" style="101" customWidth="1"/>
    <col min="14" max="14" width="11.5" style="134" customWidth="1"/>
    <col min="15" max="15" width="13" style="101" customWidth="1"/>
    <col min="16" max="16" width="13.625" style="101" customWidth="1"/>
    <col min="17" max="17" width="12.875" style="101" customWidth="1"/>
    <col min="18" max="18" width="13.25" style="101" customWidth="1"/>
    <col min="19" max="19" width="0.5" style="97" customWidth="1"/>
    <col min="20" max="20" width="13.125" style="101" customWidth="1"/>
    <col min="21" max="21" width="12.75" style="101" customWidth="1"/>
    <col min="22" max="22" width="12.375" style="101" customWidth="1"/>
    <col min="23" max="23" width="12.25" style="101" customWidth="1"/>
    <col min="24" max="24" width="12.125" style="101" customWidth="1"/>
    <col min="25" max="25" width="12.25" style="101" customWidth="1"/>
    <col min="26" max="16384" width="9" style="101"/>
  </cols>
  <sheetData>
    <row r="1" spans="1:19" s="90" customFormat="1" ht="24.75" customHeight="1">
      <c r="A1" s="87" t="s">
        <v>282</v>
      </c>
      <c r="B1" s="87"/>
      <c r="C1" s="88"/>
      <c r="D1" s="88"/>
      <c r="E1" s="88"/>
      <c r="F1" s="88"/>
      <c r="G1" s="88" t="s">
        <v>283</v>
      </c>
      <c r="H1" s="88"/>
      <c r="I1" s="88"/>
      <c r="J1" s="88"/>
      <c r="K1" s="88"/>
      <c r="L1" s="88"/>
    </row>
    <row r="2" spans="1:19" s="94" customFormat="1" ht="26.25" customHeight="1" thickBot="1">
      <c r="A2" s="91" t="s">
        <v>234</v>
      </c>
      <c r="B2" s="91"/>
      <c r="C2" s="91"/>
      <c r="D2" s="91"/>
      <c r="E2" s="91"/>
      <c r="F2" s="91"/>
      <c r="G2" s="91"/>
      <c r="H2" s="91"/>
      <c r="I2" s="91"/>
      <c r="J2" s="91"/>
      <c r="K2" s="93"/>
      <c r="L2" s="93" t="s">
        <v>235</v>
      </c>
    </row>
    <row r="3" spans="1:19" ht="23.25" customHeight="1" thickTop="1">
      <c r="A3" s="853" t="s">
        <v>103</v>
      </c>
      <c r="B3" s="866" t="s">
        <v>236</v>
      </c>
      <c r="C3" s="867"/>
      <c r="D3" s="867"/>
      <c r="E3" s="867"/>
      <c r="F3" s="868"/>
      <c r="G3" s="96" t="s">
        <v>3</v>
      </c>
      <c r="H3" s="96"/>
      <c r="I3" s="96"/>
      <c r="J3" s="96"/>
      <c r="K3" s="96"/>
      <c r="L3" s="856" t="s">
        <v>104</v>
      </c>
      <c r="N3" s="101"/>
      <c r="S3" s="101"/>
    </row>
    <row r="4" spans="1:19" ht="23.25" customHeight="1">
      <c r="A4" s="854"/>
      <c r="B4" s="113" t="s">
        <v>237</v>
      </c>
      <c r="C4" s="111" t="s">
        <v>88</v>
      </c>
      <c r="D4" s="491"/>
      <c r="E4" s="113" t="s">
        <v>40</v>
      </c>
      <c r="F4" s="113" t="s">
        <v>41</v>
      </c>
      <c r="G4" s="106" t="s">
        <v>468</v>
      </c>
      <c r="H4" s="105" t="s">
        <v>88</v>
      </c>
      <c r="I4" s="491"/>
      <c r="J4" s="102" t="s">
        <v>40</v>
      </c>
      <c r="K4" s="105" t="s">
        <v>41</v>
      </c>
      <c r="L4" s="857"/>
      <c r="N4" s="101"/>
      <c r="S4" s="101"/>
    </row>
    <row r="5" spans="1:19" ht="23.25" customHeight="1">
      <c r="A5" s="854"/>
      <c r="B5" s="113"/>
      <c r="C5" s="113"/>
      <c r="D5" s="103" t="s">
        <v>469</v>
      </c>
      <c r="E5" s="116"/>
      <c r="F5" s="113"/>
      <c r="G5" s="109"/>
      <c r="H5" s="113"/>
      <c r="I5" s="103" t="s">
        <v>469</v>
      </c>
      <c r="J5" s="477"/>
      <c r="K5" s="111" t="s">
        <v>470</v>
      </c>
      <c r="L5" s="857"/>
      <c r="N5" s="101"/>
      <c r="S5" s="101"/>
    </row>
    <row r="6" spans="1:19" ht="23.25" customHeight="1">
      <c r="A6" s="855"/>
      <c r="B6" s="117" t="s">
        <v>471</v>
      </c>
      <c r="C6" s="117" t="s">
        <v>42</v>
      </c>
      <c r="D6" s="478" t="s">
        <v>472</v>
      </c>
      <c r="E6" s="117" t="s">
        <v>473</v>
      </c>
      <c r="F6" s="117" t="s">
        <v>474</v>
      </c>
      <c r="G6" s="119" t="s">
        <v>471</v>
      </c>
      <c r="H6" s="117" t="s">
        <v>42</v>
      </c>
      <c r="I6" s="478" t="s">
        <v>472</v>
      </c>
      <c r="J6" s="117" t="s">
        <v>473</v>
      </c>
      <c r="K6" s="95" t="s">
        <v>475</v>
      </c>
      <c r="L6" s="858"/>
      <c r="N6" s="101"/>
      <c r="S6" s="101"/>
    </row>
    <row r="7" spans="1:19" ht="11.25" customHeight="1">
      <c r="A7" s="475"/>
      <c r="B7" s="111"/>
      <c r="C7" s="108"/>
      <c r="D7" s="446"/>
      <c r="E7" s="108"/>
      <c r="F7" s="108"/>
      <c r="G7" s="108"/>
      <c r="H7" s="108"/>
      <c r="I7" s="446"/>
      <c r="J7" s="108"/>
      <c r="K7" s="108"/>
      <c r="L7" s="476"/>
      <c r="N7" s="101"/>
      <c r="S7" s="101"/>
    </row>
    <row r="8" spans="1:19" ht="30" customHeight="1">
      <c r="A8" s="421">
        <v>2013</v>
      </c>
      <c r="B8" s="492">
        <v>197473</v>
      </c>
      <c r="C8" s="493">
        <v>151036</v>
      </c>
      <c r="D8" s="494">
        <v>76.5</v>
      </c>
      <c r="E8" s="497">
        <v>42707</v>
      </c>
      <c r="F8" s="497">
        <v>3730</v>
      </c>
      <c r="G8" s="495">
        <v>12894</v>
      </c>
      <c r="H8" s="495">
        <v>12894</v>
      </c>
      <c r="I8" s="496">
        <v>100</v>
      </c>
      <c r="J8" s="455">
        <v>0</v>
      </c>
      <c r="K8" s="455">
        <v>0</v>
      </c>
      <c r="L8" s="424">
        <v>2013</v>
      </c>
      <c r="N8" s="101"/>
      <c r="S8" s="101"/>
    </row>
    <row r="9" spans="1:19" s="538" customFormat="1" ht="30" customHeight="1">
      <c r="A9" s="185">
        <v>2014</v>
      </c>
      <c r="B9" s="618">
        <f>C9+E9+F9</f>
        <v>199800</v>
      </c>
      <c r="C9" s="613">
        <f>H9+C25+H25</f>
        <v>153388</v>
      </c>
      <c r="D9" s="501">
        <f>C9/B9*100</f>
        <v>76.770770770770767</v>
      </c>
      <c r="E9" s="613">
        <f>J9+E25+J25</f>
        <v>42682</v>
      </c>
      <c r="F9" s="613">
        <f>K9+F25+K25</f>
        <v>3730</v>
      </c>
      <c r="G9" s="503">
        <v>14024</v>
      </c>
      <c r="H9" s="503">
        <v>14024</v>
      </c>
      <c r="I9" s="619">
        <v>100</v>
      </c>
      <c r="J9" s="427">
        <v>0</v>
      </c>
      <c r="K9" s="427">
        <v>0</v>
      </c>
      <c r="L9" s="189">
        <v>2014</v>
      </c>
    </row>
    <row r="10" spans="1:19" s="538" customFormat="1" ht="30" customHeight="1">
      <c r="A10" s="185">
        <v>2015</v>
      </c>
      <c r="B10" s="618">
        <v>201784</v>
      </c>
      <c r="C10" s="633">
        <v>155279</v>
      </c>
      <c r="D10" s="501">
        <v>77</v>
      </c>
      <c r="E10" s="633">
        <v>42682</v>
      </c>
      <c r="F10" s="633">
        <v>3823</v>
      </c>
      <c r="G10" s="503">
        <v>14024</v>
      </c>
      <c r="H10" s="503">
        <v>14024</v>
      </c>
      <c r="I10" s="619">
        <v>100</v>
      </c>
      <c r="J10" s="427">
        <v>0</v>
      </c>
      <c r="K10" s="427">
        <v>0</v>
      </c>
      <c r="L10" s="189">
        <v>2015</v>
      </c>
    </row>
    <row r="11" spans="1:19" s="538" customFormat="1" ht="30" customHeight="1">
      <c r="A11" s="185">
        <v>2016</v>
      </c>
      <c r="B11" s="618">
        <v>201954</v>
      </c>
      <c r="C11" s="638">
        <v>155449</v>
      </c>
      <c r="D11" s="501">
        <v>77</v>
      </c>
      <c r="E11" s="638">
        <v>42682</v>
      </c>
      <c r="F11" s="638">
        <v>3823</v>
      </c>
      <c r="G11" s="503">
        <v>14194</v>
      </c>
      <c r="H11" s="503">
        <v>14194</v>
      </c>
      <c r="I11" s="619">
        <v>100</v>
      </c>
      <c r="J11" s="427">
        <v>0</v>
      </c>
      <c r="K11" s="427">
        <v>0</v>
      </c>
      <c r="L11" s="189">
        <v>2016</v>
      </c>
    </row>
    <row r="12" spans="1:19" s="538" customFormat="1" ht="30" customHeight="1">
      <c r="A12" s="185">
        <v>2017</v>
      </c>
      <c r="B12" s="618">
        <v>202476</v>
      </c>
      <c r="C12" s="646">
        <v>156418</v>
      </c>
      <c r="D12" s="501">
        <v>77.3</v>
      </c>
      <c r="E12" s="646">
        <v>42328</v>
      </c>
      <c r="F12" s="646">
        <v>3730</v>
      </c>
      <c r="G12" s="503">
        <v>12894</v>
      </c>
      <c r="H12" s="503">
        <v>12894</v>
      </c>
      <c r="I12" s="619">
        <v>100</v>
      </c>
      <c r="J12" s="427">
        <v>0</v>
      </c>
      <c r="K12" s="427">
        <v>0</v>
      </c>
      <c r="L12" s="189">
        <v>2017</v>
      </c>
    </row>
    <row r="13" spans="1:19" s="11" customFormat="1" ht="30" customHeight="1">
      <c r="A13" s="693">
        <v>2018</v>
      </c>
      <c r="B13" s="739">
        <v>158361</v>
      </c>
      <c r="C13" s="686">
        <v>158361</v>
      </c>
      <c r="D13" s="740">
        <v>77.7</v>
      </c>
      <c r="E13" s="686">
        <v>0</v>
      </c>
      <c r="F13" s="686">
        <v>45570</v>
      </c>
      <c r="G13" s="741">
        <v>14194</v>
      </c>
      <c r="H13" s="741">
        <v>14194</v>
      </c>
      <c r="I13" s="742">
        <v>100</v>
      </c>
      <c r="J13" s="743">
        <v>0</v>
      </c>
      <c r="K13" s="743">
        <v>0</v>
      </c>
      <c r="L13" s="731">
        <v>2018</v>
      </c>
    </row>
    <row r="14" spans="1:19" s="11" customFormat="1" ht="7.5" customHeight="1">
      <c r="A14" s="32"/>
      <c r="B14" s="34"/>
      <c r="C14" s="33"/>
      <c r="D14" s="33"/>
      <c r="E14" s="33"/>
      <c r="F14" s="190"/>
      <c r="G14" s="33"/>
      <c r="H14" s="33"/>
      <c r="I14" s="33"/>
      <c r="J14" s="190"/>
      <c r="K14" s="33"/>
      <c r="L14" s="34"/>
    </row>
    <row r="15" spans="1:19" s="11" customFormat="1" ht="15" customHeight="1">
      <c r="A15" s="35" t="s">
        <v>476</v>
      </c>
      <c r="B15" s="35"/>
      <c r="F15" s="39"/>
      <c r="J15" s="39"/>
      <c r="K15" s="39"/>
      <c r="L15" s="39" t="s">
        <v>613</v>
      </c>
    </row>
    <row r="16" spans="1:19" s="11" customFormat="1" ht="44.25" customHeight="1">
      <c r="B16" s="35"/>
      <c r="J16" s="39"/>
    </row>
    <row r="17" spans="1:12" s="3" customFormat="1" ht="24.75" customHeight="1">
      <c r="A17" s="1" t="s">
        <v>240</v>
      </c>
      <c r="B17" s="467"/>
      <c r="C17" s="2"/>
      <c r="D17" s="2"/>
      <c r="E17" s="2"/>
      <c r="F17" s="2"/>
      <c r="G17" s="2" t="s">
        <v>241</v>
      </c>
      <c r="H17" s="2"/>
      <c r="I17" s="2"/>
      <c r="J17" s="2"/>
      <c r="K17" s="2"/>
      <c r="L17" s="2"/>
    </row>
    <row r="18" spans="1:12" s="7" customFormat="1" ht="26.25" customHeight="1" thickBot="1">
      <c r="A18" s="4" t="s">
        <v>477</v>
      </c>
      <c r="B18" s="4"/>
      <c r="C18" s="4"/>
      <c r="D18" s="4"/>
      <c r="E18" s="4"/>
      <c r="F18" s="4"/>
      <c r="G18" s="4"/>
      <c r="H18" s="4"/>
      <c r="I18" s="4"/>
      <c r="J18" s="4"/>
      <c r="K18" s="6"/>
      <c r="L18" s="6" t="s">
        <v>478</v>
      </c>
    </row>
    <row r="19" spans="1:12" s="11" customFormat="1" ht="24.75" customHeight="1" thickTop="1">
      <c r="A19" s="758" t="s">
        <v>406</v>
      </c>
      <c r="B19" s="24" t="s">
        <v>479</v>
      </c>
      <c r="C19" s="10"/>
      <c r="D19" s="10"/>
      <c r="E19" s="10"/>
      <c r="F19" s="12"/>
      <c r="G19" s="10" t="s">
        <v>480</v>
      </c>
      <c r="H19" s="10"/>
      <c r="I19" s="10"/>
      <c r="J19" s="10"/>
      <c r="K19" s="10"/>
      <c r="L19" s="764" t="s">
        <v>407</v>
      </c>
    </row>
    <row r="20" spans="1:12" s="11" customFormat="1" ht="24.75" customHeight="1">
      <c r="A20" s="759"/>
      <c r="B20" s="180" t="s">
        <v>481</v>
      </c>
      <c r="C20" s="16" t="s">
        <v>482</v>
      </c>
      <c r="D20" s="498"/>
      <c r="E20" s="180" t="s">
        <v>40</v>
      </c>
      <c r="F20" s="16" t="s">
        <v>41</v>
      </c>
      <c r="G20" s="205" t="s">
        <v>468</v>
      </c>
      <c r="H20" s="15" t="s">
        <v>88</v>
      </c>
      <c r="I20" s="498"/>
      <c r="J20" s="457" t="s">
        <v>40</v>
      </c>
      <c r="K20" s="15" t="s">
        <v>89</v>
      </c>
      <c r="L20" s="765"/>
    </row>
    <row r="21" spans="1:12" s="11" customFormat="1" ht="24.75" customHeight="1">
      <c r="A21" s="759"/>
      <c r="B21" s="180"/>
      <c r="C21" s="180"/>
      <c r="D21" s="203" t="s">
        <v>483</v>
      </c>
      <c r="E21" s="440"/>
      <c r="F21" s="16" t="s">
        <v>484</v>
      </c>
      <c r="G21" s="499"/>
      <c r="H21" s="500"/>
      <c r="I21" s="203" t="s">
        <v>483</v>
      </c>
      <c r="J21" s="439" t="s">
        <v>485</v>
      </c>
      <c r="K21" s="16" t="s">
        <v>484</v>
      </c>
      <c r="L21" s="765"/>
    </row>
    <row r="22" spans="1:12" s="11" customFormat="1" ht="24.75" customHeight="1">
      <c r="A22" s="760"/>
      <c r="B22" s="441" t="s">
        <v>486</v>
      </c>
      <c r="C22" s="441" t="s">
        <v>42</v>
      </c>
      <c r="D22" s="206" t="s">
        <v>487</v>
      </c>
      <c r="E22" s="441" t="s">
        <v>488</v>
      </c>
      <c r="F22" s="24" t="s">
        <v>489</v>
      </c>
      <c r="G22" s="182" t="s">
        <v>486</v>
      </c>
      <c r="H22" s="441" t="s">
        <v>42</v>
      </c>
      <c r="I22" s="206" t="s">
        <v>487</v>
      </c>
      <c r="J22" s="441" t="s">
        <v>488</v>
      </c>
      <c r="K22" s="24" t="s">
        <v>489</v>
      </c>
      <c r="L22" s="766"/>
    </row>
    <row r="23" spans="1:12" s="11" customFormat="1" ht="15" customHeight="1">
      <c r="A23" s="472"/>
      <c r="B23" s="9"/>
      <c r="C23" s="9"/>
      <c r="D23" s="471"/>
      <c r="E23" s="9"/>
      <c r="F23" s="9"/>
      <c r="G23" s="9"/>
      <c r="H23" s="9"/>
      <c r="I23" s="471"/>
      <c r="J23" s="9"/>
      <c r="K23" s="9"/>
      <c r="L23" s="469"/>
    </row>
    <row r="24" spans="1:12" s="11" customFormat="1" ht="30" customHeight="1">
      <c r="A24" s="185">
        <v>2013</v>
      </c>
      <c r="B24" s="470">
        <v>20839</v>
      </c>
      <c r="C24" s="470">
        <v>17109</v>
      </c>
      <c r="D24" s="501">
        <v>82.100868563750666</v>
      </c>
      <c r="E24" s="502">
        <v>0</v>
      </c>
      <c r="F24" s="427">
        <v>3730</v>
      </c>
      <c r="G24" s="503">
        <v>163740</v>
      </c>
      <c r="H24" s="503">
        <v>121033</v>
      </c>
      <c r="I24" s="504">
        <v>74.8</v>
      </c>
      <c r="J24" s="427">
        <v>42707</v>
      </c>
      <c r="K24" s="427">
        <v>0</v>
      </c>
      <c r="L24" s="189">
        <v>2013</v>
      </c>
    </row>
    <row r="25" spans="1:12" s="538" customFormat="1" ht="30" customHeight="1">
      <c r="A25" s="185">
        <v>2014</v>
      </c>
      <c r="B25" s="613">
        <v>20839</v>
      </c>
      <c r="C25" s="613">
        <v>17109</v>
      </c>
      <c r="D25" s="501">
        <v>82.1</v>
      </c>
      <c r="E25" s="502">
        <v>0</v>
      </c>
      <c r="F25" s="617">
        <v>3730</v>
      </c>
      <c r="G25" s="503">
        <v>164937</v>
      </c>
      <c r="H25" s="503">
        <v>122255</v>
      </c>
      <c r="I25" s="504">
        <v>74.099999999999994</v>
      </c>
      <c r="J25" s="503">
        <v>42682</v>
      </c>
      <c r="K25" s="502">
        <v>0</v>
      </c>
      <c r="L25" s="189">
        <v>2014</v>
      </c>
    </row>
    <row r="26" spans="1:12" s="538" customFormat="1" ht="30" customHeight="1">
      <c r="A26" s="185">
        <v>2015</v>
      </c>
      <c r="B26" s="633">
        <v>20839</v>
      </c>
      <c r="C26" s="633">
        <v>17109</v>
      </c>
      <c r="D26" s="501">
        <v>82.1</v>
      </c>
      <c r="E26" s="502">
        <v>0</v>
      </c>
      <c r="F26" s="617">
        <v>3730</v>
      </c>
      <c r="G26" s="503">
        <v>166921</v>
      </c>
      <c r="H26" s="503">
        <v>124146</v>
      </c>
      <c r="I26" s="504">
        <v>74.400000000000006</v>
      </c>
      <c r="J26" s="503">
        <v>42682</v>
      </c>
      <c r="K26" s="502">
        <v>93</v>
      </c>
      <c r="L26" s="189">
        <v>2015</v>
      </c>
    </row>
    <row r="27" spans="1:12" s="538" customFormat="1" ht="30" customHeight="1">
      <c r="A27" s="185">
        <v>2016</v>
      </c>
      <c r="B27" s="638">
        <v>20839</v>
      </c>
      <c r="C27" s="638">
        <v>17109</v>
      </c>
      <c r="D27" s="501">
        <v>82.1</v>
      </c>
      <c r="E27" s="502">
        <v>0</v>
      </c>
      <c r="F27" s="617">
        <v>3730</v>
      </c>
      <c r="G27" s="503">
        <v>166921</v>
      </c>
      <c r="H27" s="503">
        <v>124146</v>
      </c>
      <c r="I27" s="504">
        <v>74.400000000000006</v>
      </c>
      <c r="J27" s="503">
        <v>42682</v>
      </c>
      <c r="K27" s="502">
        <v>93</v>
      </c>
      <c r="L27" s="189">
        <v>2016</v>
      </c>
    </row>
    <row r="28" spans="1:12" s="538" customFormat="1" ht="30" customHeight="1">
      <c r="A28" s="185">
        <v>2017</v>
      </c>
      <c r="B28" s="646">
        <v>20839</v>
      </c>
      <c r="C28" s="646">
        <v>17109</v>
      </c>
      <c r="D28" s="501">
        <v>82.1</v>
      </c>
      <c r="E28" s="502">
        <v>0</v>
      </c>
      <c r="F28" s="617">
        <v>3730</v>
      </c>
      <c r="G28" s="503">
        <v>168743</v>
      </c>
      <c r="H28" s="503">
        <v>126415</v>
      </c>
      <c r="I28" s="504">
        <v>74.900000000000006</v>
      </c>
      <c r="J28" s="503">
        <v>42328</v>
      </c>
      <c r="K28" s="502">
        <v>0</v>
      </c>
      <c r="L28" s="189">
        <v>2017</v>
      </c>
    </row>
    <row r="29" spans="1:12" s="11" customFormat="1" ht="30" customHeight="1">
      <c r="A29" s="693">
        <v>2018</v>
      </c>
      <c r="B29" s="686">
        <v>20839</v>
      </c>
      <c r="C29" s="686">
        <v>17109</v>
      </c>
      <c r="D29" s="740">
        <v>82.1</v>
      </c>
      <c r="E29" s="744">
        <v>0</v>
      </c>
      <c r="F29" s="745">
        <v>3730</v>
      </c>
      <c r="G29" s="741">
        <v>168989</v>
      </c>
      <c r="H29" s="741">
        <v>127058</v>
      </c>
      <c r="I29" s="746">
        <v>75.2</v>
      </c>
      <c r="J29" s="747">
        <v>0</v>
      </c>
      <c r="K29" s="741">
        <v>41840</v>
      </c>
      <c r="L29" s="731">
        <v>2018</v>
      </c>
    </row>
    <row r="30" spans="1:12" s="11" customFormat="1" ht="3.75" customHeight="1">
      <c r="A30" s="32"/>
      <c r="B30" s="33"/>
      <c r="C30" s="33"/>
      <c r="D30" s="33"/>
      <c r="E30" s="33"/>
      <c r="F30" s="190"/>
      <c r="G30" s="33"/>
      <c r="H30" s="33"/>
      <c r="I30" s="33"/>
      <c r="J30" s="190"/>
      <c r="K30" s="33"/>
      <c r="L30" s="34"/>
    </row>
    <row r="31" spans="1:12" s="11" customFormat="1" ht="15" customHeight="1">
      <c r="A31" s="35" t="s">
        <v>490</v>
      </c>
      <c r="B31" s="35"/>
      <c r="F31" s="39"/>
      <c r="J31" s="39"/>
      <c r="K31" s="39"/>
      <c r="L31" s="39" t="s">
        <v>614</v>
      </c>
    </row>
    <row r="32" spans="1:12" s="11" customFormat="1" ht="15" customHeight="1">
      <c r="B32" s="35"/>
      <c r="F32" s="39"/>
      <c r="J32" s="39"/>
    </row>
    <row r="33" spans="1:19" s="11" customFormat="1" ht="15" customHeight="1">
      <c r="B33" s="35"/>
      <c r="F33" s="39"/>
      <c r="J33" s="39"/>
    </row>
    <row r="34" spans="1:19" s="508" customFormat="1" ht="24.95" customHeight="1">
      <c r="A34" s="505"/>
      <c r="B34" s="506"/>
      <c r="C34" s="507"/>
      <c r="D34" s="507"/>
      <c r="E34" s="507"/>
      <c r="F34" s="507"/>
      <c r="G34" s="507"/>
      <c r="H34" s="507"/>
      <c r="I34" s="507"/>
      <c r="J34" s="507"/>
      <c r="K34" s="507"/>
      <c r="L34" s="507"/>
    </row>
    <row r="35" spans="1:19" s="11" customFormat="1">
      <c r="A35" s="35"/>
      <c r="B35" s="35"/>
      <c r="N35" s="35"/>
      <c r="R35" s="39"/>
      <c r="S35" s="21"/>
    </row>
    <row r="36" spans="1:19" s="11" customFormat="1">
      <c r="A36" s="35"/>
      <c r="B36" s="35"/>
      <c r="N36" s="35"/>
      <c r="R36" s="39"/>
      <c r="S36" s="21"/>
    </row>
    <row r="37" spans="1:19" s="11" customFormat="1">
      <c r="A37" s="35"/>
      <c r="B37" s="35"/>
      <c r="N37" s="35"/>
      <c r="R37" s="39"/>
      <c r="S37" s="21"/>
    </row>
    <row r="38" spans="1:19" s="11" customFormat="1">
      <c r="A38" s="35"/>
      <c r="B38" s="35"/>
      <c r="N38" s="35"/>
      <c r="R38" s="39"/>
      <c r="S38" s="21"/>
    </row>
    <row r="39" spans="1:19" s="11" customFormat="1">
      <c r="A39" s="35"/>
      <c r="B39" s="35"/>
      <c r="N39" s="35"/>
      <c r="R39" s="39"/>
      <c r="S39" s="21"/>
    </row>
    <row r="40" spans="1:19" s="11" customFormat="1">
      <c r="A40" s="35"/>
      <c r="B40" s="35"/>
      <c r="N40" s="35"/>
      <c r="R40" s="39"/>
      <c r="S40" s="21"/>
    </row>
    <row r="41" spans="1:19" s="11" customFormat="1">
      <c r="A41" s="35"/>
      <c r="B41" s="35"/>
      <c r="N41" s="35"/>
      <c r="R41" s="39"/>
      <c r="S41" s="21"/>
    </row>
    <row r="42" spans="1:19" s="11" customFormat="1">
      <c r="A42" s="35"/>
      <c r="B42" s="35"/>
      <c r="N42" s="35"/>
      <c r="R42" s="39"/>
      <c r="S42" s="21"/>
    </row>
    <row r="43" spans="1:19" s="11" customFormat="1">
      <c r="A43" s="35"/>
      <c r="B43" s="35"/>
      <c r="N43" s="35"/>
      <c r="R43" s="39"/>
      <c r="S43" s="21"/>
    </row>
    <row r="44" spans="1:19" s="11" customFormat="1">
      <c r="A44" s="35"/>
      <c r="B44" s="35"/>
      <c r="N44" s="35"/>
      <c r="R44" s="39"/>
      <c r="S44" s="21"/>
    </row>
    <row r="45" spans="1:19" s="11" customFormat="1">
      <c r="A45" s="35"/>
      <c r="B45" s="35"/>
      <c r="N45" s="35"/>
      <c r="R45" s="39"/>
      <c r="S45" s="21"/>
    </row>
    <row r="46" spans="1:19" s="11" customFormat="1">
      <c r="A46" s="35"/>
      <c r="B46" s="35"/>
      <c r="N46" s="35"/>
      <c r="R46" s="39"/>
      <c r="S46" s="21"/>
    </row>
    <row r="47" spans="1:19" s="11" customFormat="1">
      <c r="A47" s="35"/>
      <c r="B47" s="35"/>
      <c r="N47" s="35"/>
      <c r="R47" s="39"/>
      <c r="S47" s="21"/>
    </row>
    <row r="48" spans="1:19" s="11" customFormat="1">
      <c r="A48" s="35"/>
      <c r="B48" s="35"/>
      <c r="N48" s="35"/>
      <c r="R48" s="39"/>
      <c r="S48" s="21"/>
    </row>
    <row r="49" spans="1:19" s="11" customFormat="1">
      <c r="A49" s="35"/>
      <c r="B49" s="35"/>
      <c r="N49" s="35"/>
      <c r="R49" s="39"/>
      <c r="S49" s="21"/>
    </row>
    <row r="50" spans="1:19">
      <c r="R50" s="51"/>
    </row>
    <row r="51" spans="1:19">
      <c r="R51" s="51"/>
    </row>
    <row r="52" spans="1:19">
      <c r="R52" s="51"/>
    </row>
    <row r="53" spans="1:19">
      <c r="R53" s="51"/>
    </row>
    <row r="54" spans="1:19">
      <c r="R54" s="51"/>
    </row>
    <row r="55" spans="1:19">
      <c r="R55" s="51"/>
    </row>
    <row r="56" spans="1:19">
      <c r="R56" s="51"/>
    </row>
    <row r="57" spans="1:19">
      <c r="R57" s="51"/>
    </row>
    <row r="58" spans="1:19">
      <c r="R58" s="51"/>
    </row>
    <row r="59" spans="1:19">
      <c r="R59" s="51"/>
    </row>
  </sheetData>
  <mergeCells count="5">
    <mergeCell ref="A3:A6"/>
    <mergeCell ref="A19:A22"/>
    <mergeCell ref="L3:L6"/>
    <mergeCell ref="L19:L22"/>
    <mergeCell ref="B3:F3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89" firstPageNumber="230" orientation="portrait" useFirstPageNumber="1" horizontalDpi="2400" verticalDpi="2400" r:id="rId1"/>
  <headerFooter scaleWithDoc="0" alignWithMargins="0"/>
  <colBreaks count="1" manualBreakCount="1">
    <brk id="6" max="28" man="1"/>
  </colBreaks>
  <ignoredErrors>
    <ignoredError sqref="D9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AG15"/>
  <sheetViews>
    <sheetView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A2" sqref="A2"/>
    </sheetView>
  </sheetViews>
  <sheetFormatPr defaultRowHeight="13.5"/>
  <cols>
    <col min="1" max="1" width="9.5" style="134" customWidth="1"/>
    <col min="2" max="2" width="5.625" style="134" customWidth="1"/>
    <col min="3" max="7" width="5.625" style="101" customWidth="1"/>
    <col min="8" max="10" width="6.625" style="101" customWidth="1"/>
    <col min="11" max="16" width="5.625" style="101" customWidth="1"/>
    <col min="17" max="18" width="6.625" style="101" customWidth="1"/>
    <col min="19" max="19" width="7.625" style="101" customWidth="1"/>
    <col min="20" max="31" width="5.625" style="101" customWidth="1"/>
    <col min="32" max="32" width="7.625" style="101" customWidth="1"/>
    <col min="33" max="33" width="9.375" style="101" customWidth="1"/>
    <col min="34" max="16384" width="9" style="101"/>
  </cols>
  <sheetData>
    <row r="1" spans="1:33" s="90" customFormat="1" ht="24.75" customHeight="1">
      <c r="A1" s="87" t="s">
        <v>284</v>
      </c>
      <c r="B1" s="87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 t="s">
        <v>285</v>
      </c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</row>
    <row r="2" spans="1:33" s="94" customFormat="1" ht="26.25" customHeight="1" thickBot="1">
      <c r="A2" s="91" t="s">
        <v>286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3"/>
      <c r="AG2" s="93" t="s">
        <v>287</v>
      </c>
    </row>
    <row r="3" spans="1:33" ht="18" customHeight="1" thickTop="1">
      <c r="A3" s="853" t="s">
        <v>103</v>
      </c>
      <c r="B3" s="108" t="s">
        <v>43</v>
      </c>
      <c r="C3" s="108"/>
      <c r="D3" s="109"/>
      <c r="E3" s="108" t="s">
        <v>90</v>
      </c>
      <c r="F3" s="108"/>
      <c r="G3" s="109"/>
      <c r="H3" s="108" t="s">
        <v>91</v>
      </c>
      <c r="I3" s="108"/>
      <c r="J3" s="109"/>
      <c r="K3" s="108" t="s">
        <v>92</v>
      </c>
      <c r="L3" s="108"/>
      <c r="M3" s="108"/>
      <c r="N3" s="869" t="s">
        <v>93</v>
      </c>
      <c r="O3" s="870"/>
      <c r="P3" s="871"/>
      <c r="Q3" s="869" t="s">
        <v>545</v>
      </c>
      <c r="R3" s="870"/>
      <c r="S3" s="871"/>
      <c r="T3" s="869" t="s">
        <v>547</v>
      </c>
      <c r="U3" s="870"/>
      <c r="V3" s="871"/>
      <c r="W3" s="869" t="s">
        <v>548</v>
      </c>
      <c r="X3" s="870"/>
      <c r="Y3" s="871"/>
      <c r="Z3" s="869" t="s">
        <v>549</v>
      </c>
      <c r="AA3" s="870"/>
      <c r="AB3" s="871"/>
      <c r="AC3" s="108" t="s">
        <v>550</v>
      </c>
      <c r="AD3" s="108"/>
      <c r="AE3" s="109"/>
      <c r="AF3" s="446" t="s">
        <v>44</v>
      </c>
      <c r="AG3" s="856" t="s">
        <v>491</v>
      </c>
    </row>
    <row r="4" spans="1:33" ht="27.75" customHeight="1">
      <c r="A4" s="854"/>
      <c r="B4" s="447" t="s">
        <v>492</v>
      </c>
      <c r="C4" s="447"/>
      <c r="D4" s="448"/>
      <c r="E4" s="447" t="s">
        <v>493</v>
      </c>
      <c r="F4" s="447"/>
      <c r="G4" s="448"/>
      <c r="H4" s="447" t="s">
        <v>494</v>
      </c>
      <c r="I4" s="447"/>
      <c r="J4" s="448"/>
      <c r="K4" s="96" t="s">
        <v>495</v>
      </c>
      <c r="L4" s="96"/>
      <c r="M4" s="96"/>
      <c r="N4" s="872" t="s">
        <v>496</v>
      </c>
      <c r="O4" s="785"/>
      <c r="P4" s="786"/>
      <c r="Q4" s="872" t="s">
        <v>546</v>
      </c>
      <c r="R4" s="785"/>
      <c r="S4" s="786"/>
      <c r="T4" s="872"/>
      <c r="U4" s="785"/>
      <c r="V4" s="786"/>
      <c r="W4" s="449"/>
      <c r="X4" s="413"/>
      <c r="Y4" s="414"/>
      <c r="Z4" s="95"/>
      <c r="AA4" s="96"/>
      <c r="AB4" s="119"/>
      <c r="AC4" s="96" t="s">
        <v>551</v>
      </c>
      <c r="AD4" s="96"/>
      <c r="AE4" s="119"/>
      <c r="AF4" s="108" t="s">
        <v>94</v>
      </c>
      <c r="AG4" s="857"/>
    </row>
    <row r="5" spans="1:33" ht="18" customHeight="1">
      <c r="A5" s="854"/>
      <c r="B5" s="109" t="s">
        <v>95</v>
      </c>
      <c r="C5" s="109" t="s">
        <v>96</v>
      </c>
      <c r="D5" s="109" t="s">
        <v>97</v>
      </c>
      <c r="E5" s="109" t="s">
        <v>95</v>
      </c>
      <c r="F5" s="109" t="s">
        <v>96</v>
      </c>
      <c r="G5" s="109" t="s">
        <v>97</v>
      </c>
      <c r="H5" s="109" t="s">
        <v>95</v>
      </c>
      <c r="I5" s="109" t="s">
        <v>96</v>
      </c>
      <c r="J5" s="109" t="s">
        <v>97</v>
      </c>
      <c r="K5" s="109" t="s">
        <v>95</v>
      </c>
      <c r="L5" s="109" t="s">
        <v>96</v>
      </c>
      <c r="M5" s="108" t="s">
        <v>97</v>
      </c>
      <c r="N5" s="450" t="s">
        <v>95</v>
      </c>
      <c r="O5" s="450" t="s">
        <v>96</v>
      </c>
      <c r="P5" s="451" t="s">
        <v>97</v>
      </c>
      <c r="Q5" s="450" t="s">
        <v>95</v>
      </c>
      <c r="R5" s="450" t="s">
        <v>96</v>
      </c>
      <c r="S5" s="451" t="s">
        <v>97</v>
      </c>
      <c r="T5" s="450" t="s">
        <v>95</v>
      </c>
      <c r="U5" s="450" t="s">
        <v>96</v>
      </c>
      <c r="V5" s="451" t="s">
        <v>97</v>
      </c>
      <c r="W5" s="450" t="s">
        <v>95</v>
      </c>
      <c r="X5" s="450" t="s">
        <v>96</v>
      </c>
      <c r="Y5" s="451" t="s">
        <v>97</v>
      </c>
      <c r="Z5" s="450" t="s">
        <v>95</v>
      </c>
      <c r="AA5" s="450" t="s">
        <v>96</v>
      </c>
      <c r="AB5" s="451" t="s">
        <v>97</v>
      </c>
      <c r="AC5" s="450" t="s">
        <v>95</v>
      </c>
      <c r="AD5" s="450" t="s">
        <v>96</v>
      </c>
      <c r="AE5" s="450" t="s">
        <v>97</v>
      </c>
      <c r="AF5" s="452" t="s">
        <v>497</v>
      </c>
      <c r="AG5" s="857"/>
    </row>
    <row r="6" spans="1:33" ht="18" customHeight="1">
      <c r="A6" s="855"/>
      <c r="B6" s="448" t="s">
        <v>498</v>
      </c>
      <c r="C6" s="448" t="s">
        <v>45</v>
      </c>
      <c r="D6" s="448" t="s">
        <v>36</v>
      </c>
      <c r="E6" s="448" t="s">
        <v>498</v>
      </c>
      <c r="F6" s="448" t="s">
        <v>45</v>
      </c>
      <c r="G6" s="448" t="s">
        <v>36</v>
      </c>
      <c r="H6" s="448" t="s">
        <v>498</v>
      </c>
      <c r="I6" s="448" t="s">
        <v>45</v>
      </c>
      <c r="J6" s="448" t="s">
        <v>36</v>
      </c>
      <c r="K6" s="448" t="s">
        <v>498</v>
      </c>
      <c r="L6" s="448" t="s">
        <v>45</v>
      </c>
      <c r="M6" s="447" t="s">
        <v>36</v>
      </c>
      <c r="N6" s="448" t="s">
        <v>498</v>
      </c>
      <c r="O6" s="448" t="s">
        <v>45</v>
      </c>
      <c r="P6" s="453" t="s">
        <v>36</v>
      </c>
      <c r="Q6" s="448" t="s">
        <v>230</v>
      </c>
      <c r="R6" s="448" t="s">
        <v>45</v>
      </c>
      <c r="S6" s="453" t="s">
        <v>36</v>
      </c>
      <c r="T6" s="448" t="s">
        <v>498</v>
      </c>
      <c r="U6" s="448" t="s">
        <v>45</v>
      </c>
      <c r="V6" s="453" t="s">
        <v>36</v>
      </c>
      <c r="W6" s="448" t="s">
        <v>230</v>
      </c>
      <c r="X6" s="448" t="s">
        <v>45</v>
      </c>
      <c r="Y6" s="453" t="s">
        <v>36</v>
      </c>
      <c r="Z6" s="448" t="s">
        <v>230</v>
      </c>
      <c r="AA6" s="448" t="s">
        <v>45</v>
      </c>
      <c r="AB6" s="453" t="s">
        <v>36</v>
      </c>
      <c r="AC6" s="448" t="s">
        <v>498</v>
      </c>
      <c r="AD6" s="448" t="s">
        <v>45</v>
      </c>
      <c r="AE6" s="448" t="s">
        <v>36</v>
      </c>
      <c r="AF6" s="454" t="s">
        <v>499</v>
      </c>
      <c r="AG6" s="858"/>
    </row>
    <row r="7" spans="1:33" ht="50.1" customHeight="1">
      <c r="A7" s="421">
        <v>2013</v>
      </c>
      <c r="B7" s="524">
        <v>0</v>
      </c>
      <c r="C7" s="522">
        <v>0</v>
      </c>
      <c r="D7" s="537">
        <v>0</v>
      </c>
      <c r="E7" s="521">
        <v>0</v>
      </c>
      <c r="F7" s="521">
        <v>0</v>
      </c>
      <c r="G7" s="521">
        <v>0</v>
      </c>
      <c r="H7" s="521">
        <v>4</v>
      </c>
      <c r="I7" s="522">
        <v>145</v>
      </c>
      <c r="J7" s="520">
        <v>831</v>
      </c>
      <c r="K7" s="521">
        <v>0</v>
      </c>
      <c r="L7" s="521">
        <v>0</v>
      </c>
      <c r="M7" s="521">
        <v>0</v>
      </c>
      <c r="N7" s="521">
        <v>0</v>
      </c>
      <c r="O7" s="521">
        <v>0</v>
      </c>
      <c r="P7" s="521">
        <v>0</v>
      </c>
      <c r="Q7" s="519">
        <v>1</v>
      </c>
      <c r="R7" s="519">
        <v>500</v>
      </c>
      <c r="S7" s="519">
        <v>5000</v>
      </c>
      <c r="T7" s="521">
        <v>0</v>
      </c>
      <c r="U7" s="521">
        <v>0</v>
      </c>
      <c r="V7" s="521">
        <v>0</v>
      </c>
      <c r="W7" s="521">
        <v>0</v>
      </c>
      <c r="X7" s="521">
        <v>0</v>
      </c>
      <c r="Y7" s="521">
        <v>0</v>
      </c>
      <c r="Z7" s="521">
        <v>0</v>
      </c>
      <c r="AA7" s="521">
        <v>0</v>
      </c>
      <c r="AB7" s="521">
        <v>0</v>
      </c>
      <c r="AC7" s="521">
        <v>0</v>
      </c>
      <c r="AD7" s="521">
        <v>0</v>
      </c>
      <c r="AE7" s="521">
        <v>0</v>
      </c>
      <c r="AF7" s="518">
        <v>4929</v>
      </c>
      <c r="AG7" s="424">
        <v>2013</v>
      </c>
    </row>
    <row r="8" spans="1:33" s="31" customFormat="1" ht="50.1" customHeight="1">
      <c r="A8" s="185">
        <v>2014</v>
      </c>
      <c r="B8" s="517">
        <v>0</v>
      </c>
      <c r="C8" s="517">
        <v>0</v>
      </c>
      <c r="D8" s="517">
        <v>0</v>
      </c>
      <c r="E8" s="517">
        <v>0</v>
      </c>
      <c r="F8" s="517">
        <v>0</v>
      </c>
      <c r="G8" s="517">
        <v>0</v>
      </c>
      <c r="H8" s="517">
        <v>4</v>
      </c>
      <c r="I8" s="620">
        <v>145</v>
      </c>
      <c r="J8" s="621">
        <v>831</v>
      </c>
      <c r="K8" s="517">
        <v>0</v>
      </c>
      <c r="L8" s="517">
        <v>0</v>
      </c>
      <c r="M8" s="517">
        <v>0</v>
      </c>
      <c r="N8" s="517">
        <v>0</v>
      </c>
      <c r="O8" s="517">
        <v>0</v>
      </c>
      <c r="P8" s="517">
        <v>0</v>
      </c>
      <c r="Q8" s="622">
        <v>1</v>
      </c>
      <c r="R8" s="622">
        <v>500</v>
      </c>
      <c r="S8" s="622">
        <v>5000</v>
      </c>
      <c r="T8" s="517">
        <v>0</v>
      </c>
      <c r="U8" s="517">
        <v>0</v>
      </c>
      <c r="V8" s="517">
        <v>0</v>
      </c>
      <c r="W8" s="517">
        <v>0</v>
      </c>
      <c r="X8" s="517">
        <v>0</v>
      </c>
      <c r="Y8" s="517">
        <v>0</v>
      </c>
      <c r="Z8" s="517">
        <v>0</v>
      </c>
      <c r="AA8" s="517">
        <v>0</v>
      </c>
      <c r="AB8" s="517">
        <v>0</v>
      </c>
      <c r="AC8" s="517">
        <v>0</v>
      </c>
      <c r="AD8" s="517">
        <v>0</v>
      </c>
      <c r="AE8" s="517">
        <v>0</v>
      </c>
      <c r="AF8" s="623">
        <v>4940</v>
      </c>
      <c r="AG8" s="189">
        <v>2014</v>
      </c>
    </row>
    <row r="9" spans="1:33" s="538" customFormat="1" ht="50.1" customHeight="1">
      <c r="A9" s="185">
        <v>2015</v>
      </c>
      <c r="B9" s="517">
        <v>0</v>
      </c>
      <c r="C9" s="517">
        <v>0</v>
      </c>
      <c r="D9" s="517">
        <v>0</v>
      </c>
      <c r="E9" s="517">
        <v>0</v>
      </c>
      <c r="F9" s="517">
        <v>0</v>
      </c>
      <c r="G9" s="517">
        <v>0</v>
      </c>
      <c r="H9" s="517">
        <v>1</v>
      </c>
      <c r="I9" s="620">
        <v>90</v>
      </c>
      <c r="J9" s="621">
        <v>720</v>
      </c>
      <c r="K9" s="517">
        <v>0</v>
      </c>
      <c r="L9" s="517">
        <v>0</v>
      </c>
      <c r="M9" s="517">
        <v>0</v>
      </c>
      <c r="N9" s="517">
        <v>0</v>
      </c>
      <c r="O9" s="517">
        <v>0</v>
      </c>
      <c r="P9" s="517">
        <v>0</v>
      </c>
      <c r="Q9" s="622">
        <v>1</v>
      </c>
      <c r="R9" s="622">
        <v>50</v>
      </c>
      <c r="S9" s="622">
        <v>1000</v>
      </c>
      <c r="T9" s="517">
        <v>0</v>
      </c>
      <c r="U9" s="517">
        <v>0</v>
      </c>
      <c r="V9" s="517">
        <v>0</v>
      </c>
      <c r="W9" s="517">
        <v>0</v>
      </c>
      <c r="X9" s="517">
        <v>0</v>
      </c>
      <c r="Y9" s="517">
        <v>0</v>
      </c>
      <c r="Z9" s="517">
        <v>0</v>
      </c>
      <c r="AA9" s="517">
        <v>0</v>
      </c>
      <c r="AB9" s="517">
        <v>0</v>
      </c>
      <c r="AC9" s="517">
        <v>0</v>
      </c>
      <c r="AD9" s="517">
        <v>0</v>
      </c>
      <c r="AE9" s="517">
        <v>0</v>
      </c>
      <c r="AF9" s="623">
        <v>4965</v>
      </c>
      <c r="AG9" s="189">
        <v>2015</v>
      </c>
    </row>
    <row r="10" spans="1:33" s="538" customFormat="1" ht="50.1" customHeight="1">
      <c r="A10" s="185">
        <v>2016</v>
      </c>
      <c r="B10" s="517">
        <v>0</v>
      </c>
      <c r="C10" s="517">
        <v>0</v>
      </c>
      <c r="D10" s="517">
        <v>0</v>
      </c>
      <c r="E10" s="517">
        <v>0</v>
      </c>
      <c r="F10" s="517">
        <v>0</v>
      </c>
      <c r="G10" s="517">
        <v>0</v>
      </c>
      <c r="H10" s="517">
        <v>1</v>
      </c>
      <c r="I10" s="620">
        <v>90</v>
      </c>
      <c r="J10" s="621">
        <v>720</v>
      </c>
      <c r="K10" s="517">
        <v>0</v>
      </c>
      <c r="L10" s="517">
        <v>0</v>
      </c>
      <c r="M10" s="517">
        <v>0</v>
      </c>
      <c r="N10" s="517">
        <v>0</v>
      </c>
      <c r="O10" s="517">
        <v>0</v>
      </c>
      <c r="P10" s="517">
        <v>0</v>
      </c>
      <c r="Q10" s="622">
        <v>1</v>
      </c>
      <c r="R10" s="622">
        <v>50</v>
      </c>
      <c r="S10" s="622">
        <v>1000</v>
      </c>
      <c r="T10" s="517">
        <v>0</v>
      </c>
      <c r="U10" s="517">
        <v>0</v>
      </c>
      <c r="V10" s="517">
        <v>0</v>
      </c>
      <c r="W10" s="517">
        <v>0</v>
      </c>
      <c r="X10" s="517">
        <v>0</v>
      </c>
      <c r="Y10" s="517">
        <v>0</v>
      </c>
      <c r="Z10" s="517">
        <v>0</v>
      </c>
      <c r="AA10" s="517">
        <v>0</v>
      </c>
      <c r="AB10" s="517">
        <v>0</v>
      </c>
      <c r="AC10" s="517">
        <v>0</v>
      </c>
      <c r="AD10" s="517">
        <v>0</v>
      </c>
      <c r="AE10" s="517">
        <v>0</v>
      </c>
      <c r="AF10" s="623">
        <v>5034</v>
      </c>
      <c r="AG10" s="189">
        <v>2016</v>
      </c>
    </row>
    <row r="11" spans="1:33" s="538" customFormat="1" ht="50.1" customHeight="1">
      <c r="A11" s="185">
        <v>2017</v>
      </c>
      <c r="B11" s="517">
        <v>0</v>
      </c>
      <c r="C11" s="517">
        <v>0</v>
      </c>
      <c r="D11" s="517">
        <v>0</v>
      </c>
      <c r="E11" s="517">
        <v>0</v>
      </c>
      <c r="F11" s="517">
        <v>0</v>
      </c>
      <c r="G11" s="517">
        <v>0</v>
      </c>
      <c r="H11" s="517">
        <v>1</v>
      </c>
      <c r="I11" s="620">
        <v>90</v>
      </c>
      <c r="J11" s="621">
        <v>720</v>
      </c>
      <c r="K11" s="517">
        <v>0</v>
      </c>
      <c r="L11" s="517">
        <v>0</v>
      </c>
      <c r="M11" s="517">
        <v>0</v>
      </c>
      <c r="N11" s="517">
        <v>0</v>
      </c>
      <c r="O11" s="517">
        <v>0</v>
      </c>
      <c r="P11" s="517">
        <v>0</v>
      </c>
      <c r="Q11" s="622">
        <v>1</v>
      </c>
      <c r="R11" s="622">
        <v>50</v>
      </c>
      <c r="S11" s="622">
        <v>1000</v>
      </c>
      <c r="T11" s="517">
        <v>0</v>
      </c>
      <c r="U11" s="517">
        <v>0</v>
      </c>
      <c r="V11" s="517">
        <v>0</v>
      </c>
      <c r="W11" s="517">
        <v>0</v>
      </c>
      <c r="X11" s="517">
        <v>0</v>
      </c>
      <c r="Y11" s="517">
        <v>0</v>
      </c>
      <c r="Z11" s="517">
        <v>0</v>
      </c>
      <c r="AA11" s="517">
        <v>0</v>
      </c>
      <c r="AB11" s="517">
        <v>0</v>
      </c>
      <c r="AC11" s="517">
        <v>0</v>
      </c>
      <c r="AD11" s="517">
        <v>0</v>
      </c>
      <c r="AE11" s="517">
        <v>0</v>
      </c>
      <c r="AF11" s="623">
        <v>5034</v>
      </c>
      <c r="AG11" s="189">
        <v>2017</v>
      </c>
    </row>
    <row r="12" spans="1:33" s="11" customFormat="1" ht="50.1" customHeight="1">
      <c r="A12" s="693">
        <v>2018</v>
      </c>
      <c r="B12" s="748">
        <v>0</v>
      </c>
      <c r="C12" s="748">
        <v>0</v>
      </c>
      <c r="D12" s="748">
        <v>0</v>
      </c>
      <c r="E12" s="748">
        <v>0</v>
      </c>
      <c r="F12" s="748">
        <v>0</v>
      </c>
      <c r="G12" s="748">
        <v>0</v>
      </c>
      <c r="H12" s="748">
        <v>1</v>
      </c>
      <c r="I12" s="748">
        <v>90</v>
      </c>
      <c r="J12" s="748">
        <v>720</v>
      </c>
      <c r="K12" s="748">
        <v>0</v>
      </c>
      <c r="L12" s="748">
        <v>0</v>
      </c>
      <c r="M12" s="748">
        <v>0</v>
      </c>
      <c r="N12" s="748">
        <v>0</v>
      </c>
      <c r="O12" s="748">
        <v>0</v>
      </c>
      <c r="P12" s="748">
        <v>0</v>
      </c>
      <c r="Q12" s="748">
        <v>5</v>
      </c>
      <c r="R12" s="748">
        <v>3926</v>
      </c>
      <c r="S12" s="749">
        <v>28482</v>
      </c>
      <c r="T12" s="748">
        <v>0</v>
      </c>
      <c r="U12" s="748">
        <v>0</v>
      </c>
      <c r="V12" s="748">
        <v>0</v>
      </c>
      <c r="W12" s="748">
        <v>0</v>
      </c>
      <c r="X12" s="748">
        <v>0</v>
      </c>
      <c r="Y12" s="748">
        <v>0</v>
      </c>
      <c r="Z12" s="748">
        <v>0</v>
      </c>
      <c r="AA12" s="748">
        <v>0</v>
      </c>
      <c r="AB12" s="748">
        <v>0</v>
      </c>
      <c r="AC12" s="748">
        <v>0</v>
      </c>
      <c r="AD12" s="748">
        <v>0</v>
      </c>
      <c r="AE12" s="748">
        <v>0</v>
      </c>
      <c r="AF12" s="749">
        <v>5454</v>
      </c>
      <c r="AG12" s="731">
        <v>2018</v>
      </c>
    </row>
    <row r="13" spans="1:33" ht="3" customHeight="1">
      <c r="A13" s="130"/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1"/>
    </row>
    <row r="14" spans="1:33" ht="15" customHeight="1">
      <c r="A14" s="134" t="s">
        <v>500</v>
      </c>
      <c r="AF14" s="51"/>
      <c r="AG14" s="594" t="s">
        <v>613</v>
      </c>
    </row>
    <row r="15" spans="1:33">
      <c r="A15" s="134" t="s">
        <v>607</v>
      </c>
    </row>
  </sheetData>
  <mergeCells count="10">
    <mergeCell ref="A3:A6"/>
    <mergeCell ref="AG3:AG6"/>
    <mergeCell ref="T3:V3"/>
    <mergeCell ref="T4:V4"/>
    <mergeCell ref="N3:P3"/>
    <mergeCell ref="N4:P4"/>
    <mergeCell ref="Q3:S3"/>
    <mergeCell ref="Q4:S4"/>
    <mergeCell ref="W3:Y3"/>
    <mergeCell ref="Z3:AB3"/>
  </mergeCells>
  <phoneticPr fontId="6" type="noConversion"/>
  <pageMargins left="0.39370078740157483" right="0.39370078740157483" top="0.78740157480314965" bottom="0.78740157480314965" header="0" footer="0"/>
  <pageSetup paperSize="202" scale="68" firstPageNumber="230" orientation="portrait" useFirstPageNumber="1" horizontalDpi="2400" verticalDpi="2400" r:id="rId1"/>
  <headerFooter scaleWithDoc="0" alignWithMargins="0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8"/>
  <sheetViews>
    <sheetView view="pageBreakPreview" zoomScaleNormal="100" zoomScaleSheetLayoutView="100" workbookViewId="0">
      <selection activeCell="A2" sqref="A2"/>
    </sheetView>
  </sheetViews>
  <sheetFormatPr defaultRowHeight="13.5"/>
  <cols>
    <col min="1" max="1" width="11.5" style="35" customWidth="1"/>
    <col min="2" max="2" width="13.75" style="35" customWidth="1"/>
    <col min="3" max="5" width="13.75" style="11" customWidth="1"/>
    <col min="6" max="6" width="13.75" style="412" customWidth="1"/>
    <col min="7" max="11" width="13.75" style="11" customWidth="1"/>
    <col min="12" max="12" width="12.25" style="11" customWidth="1"/>
    <col min="13" max="13" width="11.375" style="11" customWidth="1"/>
    <col min="14" max="14" width="9.125" style="35" customWidth="1"/>
    <col min="15" max="15" width="11.875" style="11" customWidth="1"/>
    <col min="16" max="16" width="9.625" style="11" customWidth="1"/>
    <col min="17" max="17" width="11.75" style="11" customWidth="1"/>
    <col min="18" max="18" width="9.625" style="11" customWidth="1"/>
    <col min="19" max="19" width="11.5" style="11" customWidth="1"/>
    <col min="20" max="20" width="0.375" style="21" customWidth="1"/>
    <col min="21" max="21" width="11.25" style="11" customWidth="1"/>
    <col min="22" max="22" width="11.5" style="11" customWidth="1"/>
    <col min="23" max="23" width="11.375" style="11" customWidth="1"/>
    <col min="24" max="24" width="11.5" style="11" customWidth="1"/>
    <col min="25" max="25" width="10.875" style="11" customWidth="1"/>
    <col min="26" max="27" width="11" style="11" customWidth="1"/>
    <col min="28" max="16384" width="9" style="11"/>
  </cols>
  <sheetData>
    <row r="1" spans="1:20" s="3" customFormat="1" ht="24.75" customHeight="1">
      <c r="A1" s="1" t="s">
        <v>676</v>
      </c>
      <c r="B1" s="1"/>
      <c r="C1" s="2"/>
      <c r="D1" s="2"/>
      <c r="E1" s="2"/>
      <c r="F1" s="2"/>
      <c r="G1" s="2"/>
      <c r="H1" s="2" t="s">
        <v>288</v>
      </c>
      <c r="I1" s="2"/>
      <c r="J1" s="2"/>
      <c r="K1" s="2"/>
      <c r="L1" s="2"/>
    </row>
    <row r="2" spans="1:20" s="7" customFormat="1" ht="26.25" customHeight="1" thickBot="1">
      <c r="A2" s="4" t="s">
        <v>4</v>
      </c>
      <c r="B2" s="4"/>
      <c r="C2" s="4"/>
      <c r="D2" s="4"/>
      <c r="E2" s="4"/>
      <c r="F2" s="456"/>
      <c r="G2" s="4"/>
      <c r="H2" s="4"/>
      <c r="I2" s="4"/>
      <c r="J2" s="4"/>
      <c r="K2" s="4"/>
      <c r="L2" s="6" t="s">
        <v>289</v>
      </c>
    </row>
    <row r="3" spans="1:20" ht="18.75" customHeight="1" thickTop="1">
      <c r="A3" s="758" t="s">
        <v>103</v>
      </c>
      <c r="B3" s="799" t="s">
        <v>666</v>
      </c>
      <c r="C3" s="873"/>
      <c r="D3" s="799" t="s">
        <v>668</v>
      </c>
      <c r="E3" s="873"/>
      <c r="F3" s="799" t="s">
        <v>670</v>
      </c>
      <c r="G3" s="873"/>
      <c r="H3" s="799" t="s">
        <v>672</v>
      </c>
      <c r="I3" s="763"/>
      <c r="J3" s="763" t="s">
        <v>674</v>
      </c>
      <c r="K3" s="763"/>
      <c r="L3" s="764" t="s">
        <v>104</v>
      </c>
      <c r="N3" s="11"/>
      <c r="T3" s="11"/>
    </row>
    <row r="4" spans="1:20" ht="18.75" customHeight="1">
      <c r="A4" s="759"/>
      <c r="B4" s="874" t="s">
        <v>667</v>
      </c>
      <c r="C4" s="875"/>
      <c r="D4" s="874" t="s">
        <v>669</v>
      </c>
      <c r="E4" s="875"/>
      <c r="F4" s="874" t="s">
        <v>671</v>
      </c>
      <c r="G4" s="875"/>
      <c r="H4" s="874" t="s">
        <v>673</v>
      </c>
      <c r="I4" s="875"/>
      <c r="J4" s="874" t="s">
        <v>675</v>
      </c>
      <c r="K4" s="875"/>
      <c r="L4" s="765"/>
      <c r="N4" s="11"/>
      <c r="T4" s="11"/>
    </row>
    <row r="5" spans="1:20" ht="15.95" customHeight="1">
      <c r="A5" s="759"/>
      <c r="B5" s="550" t="s">
        <v>80</v>
      </c>
      <c r="C5" s="546" t="s">
        <v>98</v>
      </c>
      <c r="D5" s="545" t="s">
        <v>80</v>
      </c>
      <c r="E5" s="546" t="s">
        <v>98</v>
      </c>
      <c r="F5" s="545" t="s">
        <v>80</v>
      </c>
      <c r="G5" s="546" t="s">
        <v>98</v>
      </c>
      <c r="H5" s="181" t="s">
        <v>80</v>
      </c>
      <c r="I5" s="181" t="s">
        <v>98</v>
      </c>
      <c r="J5" s="180" t="s">
        <v>80</v>
      </c>
      <c r="K5" s="181" t="s">
        <v>98</v>
      </c>
      <c r="L5" s="765"/>
      <c r="N5" s="11"/>
      <c r="T5" s="11"/>
    </row>
    <row r="6" spans="1:20" ht="15" customHeight="1">
      <c r="A6" s="760"/>
      <c r="B6" s="441" t="s">
        <v>35</v>
      </c>
      <c r="C6" s="182" t="s">
        <v>238</v>
      </c>
      <c r="D6" s="549" t="s">
        <v>35</v>
      </c>
      <c r="E6" s="547" t="s">
        <v>238</v>
      </c>
      <c r="F6" s="549" t="s">
        <v>35</v>
      </c>
      <c r="G6" s="549" t="s">
        <v>238</v>
      </c>
      <c r="H6" s="182" t="s">
        <v>35</v>
      </c>
      <c r="I6" s="182" t="s">
        <v>238</v>
      </c>
      <c r="J6" s="441" t="s">
        <v>35</v>
      </c>
      <c r="K6" s="182" t="s">
        <v>238</v>
      </c>
      <c r="L6" s="766"/>
      <c r="N6" s="11"/>
      <c r="T6" s="11"/>
    </row>
    <row r="7" spans="1:20" ht="20.25" customHeight="1">
      <c r="A7" s="185">
        <v>2013</v>
      </c>
      <c r="B7" s="458">
        <v>30</v>
      </c>
      <c r="C7" s="459">
        <v>2094.6999999999998</v>
      </c>
      <c r="D7" s="460">
        <v>0</v>
      </c>
      <c r="E7" s="459">
        <v>0</v>
      </c>
      <c r="F7" s="427">
        <v>1</v>
      </c>
      <c r="G7" s="460">
        <v>57</v>
      </c>
      <c r="H7" s="426">
        <v>6</v>
      </c>
      <c r="I7" s="468">
        <v>294</v>
      </c>
      <c r="J7" s="427">
        <v>1</v>
      </c>
      <c r="K7" s="460">
        <v>57</v>
      </c>
      <c r="L7" s="189">
        <v>2013</v>
      </c>
      <c r="N7" s="11"/>
      <c r="T7" s="11"/>
    </row>
    <row r="8" spans="1:20" s="31" customFormat="1" ht="20.25" customHeight="1">
      <c r="A8" s="185">
        <v>2014</v>
      </c>
      <c r="B8" s="458">
        <v>34</v>
      </c>
      <c r="C8" s="459">
        <v>2455</v>
      </c>
      <c r="D8" s="460">
        <v>0</v>
      </c>
      <c r="E8" s="459">
        <v>0</v>
      </c>
      <c r="F8" s="427">
        <v>5</v>
      </c>
      <c r="G8" s="460">
        <v>407</v>
      </c>
      <c r="H8" s="426">
        <v>6</v>
      </c>
      <c r="I8" s="468">
        <v>294</v>
      </c>
      <c r="J8" s="427">
        <v>5</v>
      </c>
      <c r="K8" s="460">
        <v>407</v>
      </c>
      <c r="L8" s="189">
        <v>2014</v>
      </c>
    </row>
    <row r="9" spans="1:20" s="538" customFormat="1" ht="20.25" customHeight="1">
      <c r="A9" s="185">
        <v>2015</v>
      </c>
      <c r="B9" s="458">
        <v>35</v>
      </c>
      <c r="C9" s="459">
        <v>2586</v>
      </c>
      <c r="D9" s="460">
        <v>0</v>
      </c>
      <c r="E9" s="459">
        <v>0</v>
      </c>
      <c r="F9" s="427">
        <v>5</v>
      </c>
      <c r="G9" s="460">
        <v>407</v>
      </c>
      <c r="H9" s="426">
        <v>7</v>
      </c>
      <c r="I9" s="468">
        <v>436</v>
      </c>
      <c r="J9" s="427">
        <v>5</v>
      </c>
      <c r="K9" s="460">
        <v>407</v>
      </c>
      <c r="L9" s="189">
        <v>2015</v>
      </c>
    </row>
    <row r="10" spans="1:20" s="538" customFormat="1" ht="20.25" customHeight="1">
      <c r="A10" s="185">
        <v>2016</v>
      </c>
      <c r="B10" s="458">
        <v>35</v>
      </c>
      <c r="C10" s="459">
        <v>2586</v>
      </c>
      <c r="D10" s="460">
        <v>0</v>
      </c>
      <c r="E10" s="459">
        <v>0</v>
      </c>
      <c r="F10" s="427">
        <v>5</v>
      </c>
      <c r="G10" s="460">
        <v>407</v>
      </c>
      <c r="H10" s="426">
        <v>8</v>
      </c>
      <c r="I10" s="468">
        <v>436</v>
      </c>
      <c r="J10" s="427">
        <v>5</v>
      </c>
      <c r="K10" s="460">
        <v>407</v>
      </c>
      <c r="L10" s="189">
        <v>2016</v>
      </c>
    </row>
    <row r="11" spans="1:20" s="538" customFormat="1" ht="20.25" customHeight="1">
      <c r="A11" s="185">
        <v>2017</v>
      </c>
      <c r="B11" s="458">
        <v>35</v>
      </c>
      <c r="C11" s="459">
        <v>2586</v>
      </c>
      <c r="D11" s="460">
        <v>0</v>
      </c>
      <c r="E11" s="459">
        <v>0</v>
      </c>
      <c r="F11" s="427">
        <v>5</v>
      </c>
      <c r="G11" s="460">
        <v>407</v>
      </c>
      <c r="H11" s="426">
        <v>8</v>
      </c>
      <c r="I11" s="468">
        <v>463</v>
      </c>
      <c r="J11" s="427">
        <v>5</v>
      </c>
      <c r="K11" s="460">
        <v>407</v>
      </c>
      <c r="L11" s="189">
        <v>2017</v>
      </c>
    </row>
    <row r="12" spans="1:20" ht="20.25" customHeight="1">
      <c r="A12" s="693">
        <v>2018</v>
      </c>
      <c r="B12" s="750">
        <v>38</v>
      </c>
      <c r="C12" s="751">
        <v>3136</v>
      </c>
      <c r="D12" s="752">
        <v>0</v>
      </c>
      <c r="E12" s="751">
        <v>0</v>
      </c>
      <c r="F12" s="743">
        <v>8</v>
      </c>
      <c r="G12" s="752">
        <v>957</v>
      </c>
      <c r="H12" s="743">
        <v>8</v>
      </c>
      <c r="I12" s="753">
        <v>463</v>
      </c>
      <c r="J12" s="743">
        <v>22</v>
      </c>
      <c r="K12" s="752">
        <v>1717</v>
      </c>
      <c r="L12" s="731">
        <v>2018</v>
      </c>
      <c r="N12" s="11"/>
      <c r="T12" s="11"/>
    </row>
    <row r="13" spans="1:20" ht="2.25" customHeight="1">
      <c r="A13" s="32"/>
      <c r="B13" s="34"/>
      <c r="C13" s="33"/>
      <c r="D13" s="192"/>
      <c r="E13" s="461"/>
      <c r="F13" s="462"/>
      <c r="G13" s="461"/>
      <c r="H13" s="33"/>
      <c r="I13" s="33"/>
      <c r="J13" s="463"/>
      <c r="K13" s="33"/>
      <c r="L13" s="34"/>
      <c r="N13" s="11"/>
      <c r="T13" s="11"/>
    </row>
    <row r="14" spans="1:20" ht="15" customHeight="1">
      <c r="A14" s="35" t="s">
        <v>239</v>
      </c>
      <c r="D14" s="50"/>
      <c r="E14" s="464"/>
      <c r="F14" s="465"/>
      <c r="J14" s="466"/>
      <c r="L14" s="594" t="s">
        <v>613</v>
      </c>
      <c r="N14" s="11"/>
      <c r="T14" s="11"/>
    </row>
    <row r="15" spans="1:20">
      <c r="F15" s="465"/>
    </row>
    <row r="16" spans="1:20">
      <c r="F16" s="465"/>
    </row>
    <row r="17" spans="6:6">
      <c r="F17" s="465"/>
    </row>
    <row r="18" spans="6:6">
      <c r="F18" s="465"/>
    </row>
  </sheetData>
  <mergeCells count="12">
    <mergeCell ref="A3:A6"/>
    <mergeCell ref="L3:L6"/>
    <mergeCell ref="B3:C3"/>
    <mergeCell ref="B4:C4"/>
    <mergeCell ref="D3:E3"/>
    <mergeCell ref="D4:E4"/>
    <mergeCell ref="F3:G3"/>
    <mergeCell ref="F4:G4"/>
    <mergeCell ref="H3:I3"/>
    <mergeCell ref="H4:I4"/>
    <mergeCell ref="J3:K3"/>
    <mergeCell ref="J4:K4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5" firstPageNumber="230" orientation="portrait" useFirstPageNumber="1" horizontalDpi="2400" verticalDpi="2400" r:id="rId1"/>
  <headerFooter scaleWithDoc="0" alignWithMargins="0"/>
  <colBreaks count="1" manualBreakCount="1">
    <brk id="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P29"/>
  <sheetViews>
    <sheetView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A2" sqref="A2"/>
    </sheetView>
  </sheetViews>
  <sheetFormatPr defaultRowHeight="13.5"/>
  <cols>
    <col min="1" max="1" width="8.75" style="561" customWidth="1"/>
    <col min="2" max="2" width="10.625" style="543" customWidth="1"/>
    <col min="3" max="15" width="10.625" style="574" customWidth="1"/>
    <col min="16" max="16384" width="9" style="574"/>
  </cols>
  <sheetData>
    <row r="1" spans="1:16" s="525" customFormat="1" ht="24.75" customHeight="1">
      <c r="A1" s="562" t="s">
        <v>290</v>
      </c>
      <c r="B1" s="539"/>
      <c r="C1" s="563"/>
      <c r="D1" s="563"/>
      <c r="E1" s="563"/>
      <c r="F1" s="563"/>
      <c r="G1" s="563"/>
      <c r="H1" s="563"/>
      <c r="I1" s="563" t="s">
        <v>291</v>
      </c>
      <c r="J1" s="563"/>
      <c r="K1" s="563"/>
      <c r="L1" s="563"/>
      <c r="M1" s="563"/>
      <c r="N1" s="563"/>
      <c r="O1" s="563"/>
      <c r="P1" s="563"/>
    </row>
    <row r="2" spans="1:16" s="567" customFormat="1" ht="26.25" customHeight="1" thickBot="1">
      <c r="A2" s="552" t="s">
        <v>99</v>
      </c>
      <c r="B2" s="540"/>
      <c r="C2" s="565"/>
      <c r="D2" s="565"/>
      <c r="E2" s="565"/>
      <c r="F2" s="565"/>
      <c r="G2" s="565"/>
      <c r="H2" s="565"/>
      <c r="I2" s="565"/>
      <c r="J2" s="565"/>
      <c r="K2" s="565"/>
      <c r="L2" s="565"/>
      <c r="M2" s="565"/>
      <c r="N2" s="565"/>
      <c r="O2" s="566"/>
      <c r="P2" s="566" t="s">
        <v>46</v>
      </c>
    </row>
    <row r="3" spans="1:16" s="515" customFormat="1" ht="20.25" customHeight="1" thickTop="1">
      <c r="A3" s="758" t="s">
        <v>103</v>
      </c>
      <c r="B3" s="516" t="s">
        <v>74</v>
      </c>
      <c r="C3" s="591" t="s">
        <v>245</v>
      </c>
      <c r="D3" s="591" t="s">
        <v>47</v>
      </c>
      <c r="E3" s="591" t="s">
        <v>501</v>
      </c>
      <c r="F3" s="591" t="s">
        <v>48</v>
      </c>
      <c r="G3" s="591" t="s">
        <v>49</v>
      </c>
      <c r="H3" s="591" t="s">
        <v>50</v>
      </c>
      <c r="I3" s="571" t="s">
        <v>502</v>
      </c>
      <c r="J3" s="509" t="s">
        <v>503</v>
      </c>
      <c r="K3" s="577" t="s">
        <v>504</v>
      </c>
      <c r="L3" s="587" t="s">
        <v>505</v>
      </c>
      <c r="M3" s="587"/>
      <c r="N3" s="587"/>
      <c r="O3" s="526"/>
      <c r="P3" s="764" t="s">
        <v>506</v>
      </c>
    </row>
    <row r="4" spans="1:16" s="515" customFormat="1" ht="17.25" customHeight="1">
      <c r="A4" s="759"/>
      <c r="B4" s="545"/>
      <c r="C4" s="592"/>
      <c r="D4" s="592"/>
      <c r="E4" s="592"/>
      <c r="F4" s="592"/>
      <c r="G4" s="592"/>
      <c r="H4" s="592"/>
      <c r="I4" s="577"/>
      <c r="J4" s="581" t="s">
        <v>507</v>
      </c>
      <c r="K4" s="577"/>
      <c r="L4" s="577" t="s">
        <v>51</v>
      </c>
      <c r="M4" s="577" t="s">
        <v>552</v>
      </c>
      <c r="N4" s="577" t="s">
        <v>52</v>
      </c>
      <c r="O4" s="514" t="s">
        <v>53</v>
      </c>
      <c r="P4" s="765"/>
    </row>
    <row r="5" spans="1:16" s="515" customFormat="1" ht="18" customHeight="1">
      <c r="A5" s="759"/>
      <c r="B5" s="545"/>
      <c r="C5" s="592"/>
      <c r="D5" s="592"/>
      <c r="E5" s="592"/>
      <c r="F5" s="592"/>
      <c r="G5" s="592"/>
      <c r="H5" s="592"/>
      <c r="I5" s="577"/>
      <c r="J5" s="509" t="s">
        <v>508</v>
      </c>
      <c r="K5" s="577"/>
      <c r="L5" s="509" t="s">
        <v>54</v>
      </c>
      <c r="M5" s="548"/>
      <c r="N5" s="548"/>
      <c r="O5" s="513"/>
      <c r="P5" s="765"/>
    </row>
    <row r="6" spans="1:16" s="515" customFormat="1" ht="15.75" customHeight="1">
      <c r="A6" s="760"/>
      <c r="B6" s="549" t="s">
        <v>14</v>
      </c>
      <c r="C6" s="593" t="s">
        <v>509</v>
      </c>
      <c r="D6" s="593" t="s">
        <v>510</v>
      </c>
      <c r="E6" s="593" t="s">
        <v>511</v>
      </c>
      <c r="F6" s="593" t="s">
        <v>512</v>
      </c>
      <c r="G6" s="593" t="s">
        <v>513</v>
      </c>
      <c r="H6" s="593" t="s">
        <v>514</v>
      </c>
      <c r="I6" s="585" t="s">
        <v>515</v>
      </c>
      <c r="J6" s="523" t="s">
        <v>516</v>
      </c>
      <c r="K6" s="585" t="s">
        <v>517</v>
      </c>
      <c r="L6" s="585" t="s">
        <v>55</v>
      </c>
      <c r="M6" s="585" t="s">
        <v>518</v>
      </c>
      <c r="N6" s="585" t="s">
        <v>519</v>
      </c>
      <c r="O6" s="512" t="s">
        <v>520</v>
      </c>
      <c r="P6" s="766"/>
    </row>
    <row r="7" spans="1:16" ht="20.25" customHeight="1">
      <c r="A7" s="554">
        <v>2013</v>
      </c>
      <c r="B7" s="553">
        <v>412</v>
      </c>
      <c r="C7" s="555">
        <v>3</v>
      </c>
      <c r="D7" s="556">
        <v>145</v>
      </c>
      <c r="E7" s="556">
        <v>24</v>
      </c>
      <c r="F7" s="557">
        <v>193</v>
      </c>
      <c r="G7" s="575">
        <v>0</v>
      </c>
      <c r="H7" s="556">
        <v>43</v>
      </c>
      <c r="I7" s="575">
        <v>2</v>
      </c>
      <c r="J7" s="575">
        <v>0</v>
      </c>
      <c r="K7" s="555">
        <v>0</v>
      </c>
      <c r="L7" s="575">
        <v>0</v>
      </c>
      <c r="M7" s="575">
        <v>0</v>
      </c>
      <c r="N7" s="575">
        <v>0</v>
      </c>
      <c r="O7" s="575">
        <v>0</v>
      </c>
      <c r="P7" s="558">
        <v>2013</v>
      </c>
    </row>
    <row r="8" spans="1:16" ht="20.25" customHeight="1">
      <c r="A8" s="554">
        <v>2014</v>
      </c>
      <c r="B8" s="553">
        <f>SUM(C8:O8,B23:O23)</f>
        <v>419</v>
      </c>
      <c r="C8" s="555">
        <v>2</v>
      </c>
      <c r="D8" s="556">
        <v>146</v>
      </c>
      <c r="E8" s="556">
        <v>26</v>
      </c>
      <c r="F8" s="557">
        <v>198</v>
      </c>
      <c r="G8" s="575">
        <v>0</v>
      </c>
      <c r="H8" s="556">
        <v>42</v>
      </c>
      <c r="I8" s="575">
        <v>1</v>
      </c>
      <c r="J8" s="575">
        <v>0</v>
      </c>
      <c r="K8" s="555">
        <v>0</v>
      </c>
      <c r="L8" s="575">
        <v>0</v>
      </c>
      <c r="M8" s="575">
        <v>0</v>
      </c>
      <c r="N8" s="575">
        <v>0</v>
      </c>
      <c r="O8" s="575">
        <v>0</v>
      </c>
      <c r="P8" s="558">
        <v>2014</v>
      </c>
    </row>
    <row r="9" spans="1:16" ht="20.25" customHeight="1">
      <c r="A9" s="554">
        <v>2015</v>
      </c>
      <c r="B9" s="553">
        <v>421</v>
      </c>
      <c r="C9" s="555">
        <v>2</v>
      </c>
      <c r="D9" s="556">
        <v>130</v>
      </c>
      <c r="E9" s="556">
        <v>33</v>
      </c>
      <c r="F9" s="557">
        <v>213</v>
      </c>
      <c r="G9" s="575">
        <v>0</v>
      </c>
      <c r="H9" s="556">
        <v>39</v>
      </c>
      <c r="I9" s="575">
        <v>1</v>
      </c>
      <c r="J9" s="575">
        <v>0</v>
      </c>
      <c r="K9" s="555">
        <v>0</v>
      </c>
      <c r="L9" s="575">
        <v>0</v>
      </c>
      <c r="M9" s="575">
        <v>0</v>
      </c>
      <c r="N9" s="575">
        <v>0</v>
      </c>
      <c r="O9" s="575">
        <v>0</v>
      </c>
      <c r="P9" s="558">
        <v>2015</v>
      </c>
    </row>
    <row r="10" spans="1:16" ht="20.25" customHeight="1">
      <c r="A10" s="554">
        <v>2016</v>
      </c>
      <c r="B10" s="555">
        <v>421</v>
      </c>
      <c r="C10" s="555">
        <v>2</v>
      </c>
      <c r="D10" s="555">
        <v>119</v>
      </c>
      <c r="E10" s="555">
        <v>33</v>
      </c>
      <c r="F10" s="555">
        <v>222</v>
      </c>
      <c r="G10" s="555" t="s">
        <v>646</v>
      </c>
      <c r="H10" s="555">
        <v>43</v>
      </c>
      <c r="I10" s="575">
        <v>1</v>
      </c>
      <c r="J10" s="575" t="s">
        <v>646</v>
      </c>
      <c r="K10" s="555" t="s">
        <v>646</v>
      </c>
      <c r="L10" s="575" t="s">
        <v>647</v>
      </c>
      <c r="M10" s="575" t="s">
        <v>646</v>
      </c>
      <c r="N10" s="575" t="s">
        <v>646</v>
      </c>
      <c r="O10" s="575" t="s">
        <v>646</v>
      </c>
      <c r="P10" s="558">
        <v>2016</v>
      </c>
    </row>
    <row r="11" spans="1:16" ht="20.25" customHeight="1">
      <c r="A11" s="554">
        <v>2017</v>
      </c>
      <c r="B11" s="555">
        <v>412</v>
      </c>
      <c r="C11" s="555">
        <v>2</v>
      </c>
      <c r="D11" s="555">
        <v>110</v>
      </c>
      <c r="E11" s="555">
        <v>32</v>
      </c>
      <c r="F11" s="555">
        <v>220</v>
      </c>
      <c r="G11" s="555">
        <v>0</v>
      </c>
      <c r="H11" s="555">
        <v>46</v>
      </c>
      <c r="I11" s="575">
        <v>1</v>
      </c>
      <c r="J11" s="575">
        <v>0</v>
      </c>
      <c r="K11" s="555">
        <v>0</v>
      </c>
      <c r="L11" s="575">
        <v>0</v>
      </c>
      <c r="M11" s="575">
        <v>0</v>
      </c>
      <c r="N11" s="575">
        <v>0</v>
      </c>
      <c r="O11" s="575">
        <v>0</v>
      </c>
      <c r="P11" s="558">
        <v>2017</v>
      </c>
    </row>
    <row r="12" spans="1:16" ht="20.25" customHeight="1">
      <c r="A12" s="687">
        <v>2018</v>
      </c>
      <c r="B12" s="688">
        <v>407</v>
      </c>
      <c r="C12" s="688">
        <v>2</v>
      </c>
      <c r="D12" s="688">
        <v>113</v>
      </c>
      <c r="E12" s="688">
        <v>37</v>
      </c>
      <c r="F12" s="688">
        <v>220</v>
      </c>
      <c r="G12" s="688">
        <v>0</v>
      </c>
      <c r="H12" s="688">
        <v>32</v>
      </c>
      <c r="I12" s="689">
        <v>1</v>
      </c>
      <c r="J12" s="689">
        <v>0</v>
      </c>
      <c r="K12" s="688">
        <v>1</v>
      </c>
      <c r="L12" s="689">
        <v>0</v>
      </c>
      <c r="M12" s="689">
        <v>0</v>
      </c>
      <c r="N12" s="689">
        <v>0</v>
      </c>
      <c r="O12" s="689">
        <v>0</v>
      </c>
      <c r="P12" s="690">
        <v>2018</v>
      </c>
    </row>
    <row r="13" spans="1:16" ht="1.5" customHeight="1">
      <c r="A13" s="559"/>
      <c r="B13" s="542"/>
      <c r="C13" s="572"/>
      <c r="D13" s="572"/>
      <c r="E13" s="572"/>
      <c r="F13" s="572" t="s">
        <v>536</v>
      </c>
      <c r="G13" s="572"/>
      <c r="H13" s="572"/>
      <c r="I13" s="572"/>
      <c r="J13" s="572"/>
      <c r="K13" s="572"/>
      <c r="L13" s="572"/>
      <c r="M13" s="572"/>
      <c r="N13" s="572"/>
      <c r="O13" s="572"/>
      <c r="P13" s="560"/>
    </row>
    <row r="14" spans="1:16" ht="15" customHeight="1">
      <c r="A14" s="561" t="s">
        <v>535</v>
      </c>
      <c r="O14" s="544"/>
      <c r="P14" s="594" t="s">
        <v>613</v>
      </c>
    </row>
    <row r="15" spans="1:16" ht="48.75" customHeight="1"/>
    <row r="16" spans="1:16" s="573" customFormat="1" ht="25.5" customHeight="1">
      <c r="A16" s="562" t="s">
        <v>217</v>
      </c>
      <c r="B16" s="551"/>
      <c r="C16" s="551"/>
      <c r="D16" s="563"/>
      <c r="E16" s="563"/>
      <c r="F16" s="563"/>
      <c r="G16" s="563"/>
      <c r="H16" s="563"/>
      <c r="I16" s="563" t="s">
        <v>242</v>
      </c>
      <c r="J16" s="551"/>
      <c r="K16" s="563"/>
      <c r="L16" s="563"/>
      <c r="M16" s="564"/>
      <c r="N16" s="563"/>
      <c r="O16" s="563"/>
      <c r="P16" s="564"/>
    </row>
    <row r="17" spans="1:16" s="567" customFormat="1" ht="25.5" customHeight="1" thickBot="1">
      <c r="A17" s="552" t="s">
        <v>99</v>
      </c>
      <c r="B17" s="540"/>
      <c r="C17" s="540"/>
      <c r="D17" s="565"/>
      <c r="E17" s="565"/>
      <c r="F17" s="565"/>
      <c r="G17" s="565"/>
      <c r="H17" s="565"/>
      <c r="I17" s="565"/>
      <c r="J17" s="565"/>
      <c r="K17" s="565"/>
      <c r="L17" s="565"/>
      <c r="M17" s="565"/>
      <c r="N17" s="565"/>
      <c r="O17" s="566"/>
      <c r="P17" s="566" t="s">
        <v>46</v>
      </c>
    </row>
    <row r="18" spans="1:16" ht="20.25" customHeight="1" thickTop="1">
      <c r="A18" s="758" t="s">
        <v>406</v>
      </c>
      <c r="B18" s="547"/>
      <c r="C18" s="541" t="s">
        <v>100</v>
      </c>
      <c r="D18" s="568"/>
      <c r="E18" s="569"/>
      <c r="F18" s="570" t="s">
        <v>56</v>
      </c>
      <c r="G18" s="570" t="s">
        <v>57</v>
      </c>
      <c r="H18" s="591" t="s">
        <v>58</v>
      </c>
      <c r="I18" s="571" t="s">
        <v>59</v>
      </c>
      <c r="J18" s="576" t="s">
        <v>60</v>
      </c>
      <c r="K18" s="576" t="s">
        <v>61</v>
      </c>
      <c r="L18" s="577" t="s">
        <v>62</v>
      </c>
      <c r="M18" s="576" t="s">
        <v>63</v>
      </c>
      <c r="N18" s="577" t="s">
        <v>101</v>
      </c>
      <c r="O18" s="578" t="s">
        <v>521</v>
      </c>
      <c r="P18" s="764" t="s">
        <v>522</v>
      </c>
    </row>
    <row r="19" spans="1:16" ht="17.25" customHeight="1">
      <c r="A19" s="759"/>
      <c r="B19" s="550" t="s">
        <v>102</v>
      </c>
      <c r="C19" s="546" t="s">
        <v>64</v>
      </c>
      <c r="D19" s="570" t="s">
        <v>552</v>
      </c>
      <c r="E19" s="570" t="s">
        <v>52</v>
      </c>
      <c r="F19" s="579"/>
      <c r="G19" s="570"/>
      <c r="H19" s="592"/>
      <c r="I19" s="577"/>
      <c r="J19" s="580"/>
      <c r="K19" s="580"/>
      <c r="L19" s="577"/>
      <c r="M19" s="580" t="s">
        <v>65</v>
      </c>
      <c r="N19" s="581"/>
      <c r="O19" s="578"/>
      <c r="P19" s="765"/>
    </row>
    <row r="20" spans="1:16" ht="16.5" customHeight="1">
      <c r="A20" s="759"/>
      <c r="B20" s="545"/>
      <c r="C20" s="546"/>
      <c r="D20" s="570"/>
      <c r="E20" s="570"/>
      <c r="F20" s="570" t="s">
        <v>66</v>
      </c>
      <c r="G20" s="579"/>
      <c r="H20" s="592"/>
      <c r="I20" s="577" t="s">
        <v>67</v>
      </c>
      <c r="J20" s="580" t="s">
        <v>68</v>
      </c>
      <c r="K20" s="582"/>
      <c r="L20" s="577" t="s">
        <v>69</v>
      </c>
      <c r="M20" s="580" t="s">
        <v>523</v>
      </c>
      <c r="N20" s="583"/>
      <c r="O20" s="584"/>
      <c r="P20" s="765"/>
    </row>
    <row r="21" spans="1:16" ht="15.75" customHeight="1">
      <c r="A21" s="760"/>
      <c r="B21" s="549" t="s">
        <v>524</v>
      </c>
      <c r="C21" s="547" t="s">
        <v>525</v>
      </c>
      <c r="D21" s="569" t="s">
        <v>518</v>
      </c>
      <c r="E21" s="569" t="s">
        <v>519</v>
      </c>
      <c r="F21" s="569" t="s">
        <v>526</v>
      </c>
      <c r="G21" s="569" t="s">
        <v>527</v>
      </c>
      <c r="H21" s="593" t="s">
        <v>528</v>
      </c>
      <c r="I21" s="585" t="s">
        <v>70</v>
      </c>
      <c r="J21" s="586" t="s">
        <v>529</v>
      </c>
      <c r="K21" s="586" t="s">
        <v>530</v>
      </c>
      <c r="L21" s="585" t="s">
        <v>531</v>
      </c>
      <c r="M21" s="586" t="s">
        <v>532</v>
      </c>
      <c r="N21" s="585" t="s">
        <v>533</v>
      </c>
      <c r="O21" s="587" t="s">
        <v>534</v>
      </c>
      <c r="P21" s="766"/>
    </row>
    <row r="22" spans="1:16" ht="20.25" customHeight="1">
      <c r="A22" s="554">
        <v>2013</v>
      </c>
      <c r="B22" s="588">
        <v>0</v>
      </c>
      <c r="C22" s="589">
        <v>0</v>
      </c>
      <c r="D22" s="575">
        <v>0</v>
      </c>
      <c r="E22" s="575">
        <v>0</v>
      </c>
      <c r="F22" s="575">
        <v>0</v>
      </c>
      <c r="G22" s="575">
        <v>0</v>
      </c>
      <c r="H22" s="575">
        <v>0</v>
      </c>
      <c r="I22" s="555">
        <v>0</v>
      </c>
      <c r="J22" s="575">
        <v>0</v>
      </c>
      <c r="K22" s="575">
        <v>0</v>
      </c>
      <c r="L22" s="575">
        <v>0</v>
      </c>
      <c r="M22" s="575">
        <v>0</v>
      </c>
      <c r="N22" s="575">
        <v>0</v>
      </c>
      <c r="O22" s="575">
        <v>2</v>
      </c>
      <c r="P22" s="558">
        <v>2013</v>
      </c>
    </row>
    <row r="23" spans="1:16" ht="20.25" customHeight="1">
      <c r="A23" s="554">
        <v>2014</v>
      </c>
      <c r="B23" s="588">
        <v>0</v>
      </c>
      <c r="C23" s="589">
        <v>0</v>
      </c>
      <c r="D23" s="575">
        <v>0</v>
      </c>
      <c r="E23" s="575">
        <v>0</v>
      </c>
      <c r="F23" s="575">
        <v>0</v>
      </c>
      <c r="G23" s="575">
        <v>0</v>
      </c>
      <c r="H23" s="575">
        <v>0</v>
      </c>
      <c r="I23" s="575">
        <v>2</v>
      </c>
      <c r="J23" s="575">
        <v>0</v>
      </c>
      <c r="K23" s="575">
        <v>0</v>
      </c>
      <c r="L23" s="575">
        <v>0</v>
      </c>
      <c r="M23" s="575">
        <v>0</v>
      </c>
      <c r="N23" s="575">
        <v>0</v>
      </c>
      <c r="O23" s="575">
        <v>2</v>
      </c>
      <c r="P23" s="558">
        <v>2014</v>
      </c>
    </row>
    <row r="24" spans="1:16" ht="20.25" customHeight="1">
      <c r="A24" s="554">
        <v>2015</v>
      </c>
      <c r="B24" s="588">
        <v>0</v>
      </c>
      <c r="C24" s="589">
        <v>0</v>
      </c>
      <c r="D24" s="575">
        <v>0</v>
      </c>
      <c r="E24" s="575">
        <v>0</v>
      </c>
      <c r="F24" s="575">
        <v>0</v>
      </c>
      <c r="G24" s="575">
        <v>0</v>
      </c>
      <c r="H24" s="575">
        <v>0</v>
      </c>
      <c r="I24" s="575">
        <v>2</v>
      </c>
      <c r="J24" s="575">
        <v>0</v>
      </c>
      <c r="K24" s="575">
        <v>0</v>
      </c>
      <c r="L24" s="575">
        <v>0</v>
      </c>
      <c r="M24" s="575">
        <v>0</v>
      </c>
      <c r="N24" s="575">
        <v>0</v>
      </c>
      <c r="O24" s="575">
        <v>1</v>
      </c>
      <c r="P24" s="558">
        <v>2015</v>
      </c>
    </row>
    <row r="25" spans="1:16" ht="20.25" customHeight="1">
      <c r="A25" s="554">
        <v>2016</v>
      </c>
      <c r="B25" s="588">
        <v>0</v>
      </c>
      <c r="C25" s="589">
        <v>0</v>
      </c>
      <c r="D25" s="575">
        <v>0</v>
      </c>
      <c r="E25" s="575">
        <v>0</v>
      </c>
      <c r="F25" s="575">
        <v>0</v>
      </c>
      <c r="G25" s="575">
        <v>0</v>
      </c>
      <c r="H25" s="575">
        <v>0</v>
      </c>
      <c r="I25" s="575">
        <v>1</v>
      </c>
      <c r="J25" s="575">
        <v>0</v>
      </c>
      <c r="K25" s="575">
        <v>0</v>
      </c>
      <c r="L25" s="575">
        <v>0</v>
      </c>
      <c r="M25" s="575">
        <v>0</v>
      </c>
      <c r="N25" s="575">
        <v>0</v>
      </c>
      <c r="O25" s="575">
        <v>0</v>
      </c>
      <c r="P25" s="558">
        <v>2016</v>
      </c>
    </row>
    <row r="26" spans="1:16" ht="20.25" customHeight="1">
      <c r="A26" s="554">
        <v>2017</v>
      </c>
      <c r="B26" s="588">
        <v>0</v>
      </c>
      <c r="C26" s="589">
        <v>0</v>
      </c>
      <c r="D26" s="575">
        <v>0</v>
      </c>
      <c r="E26" s="575">
        <v>0</v>
      </c>
      <c r="F26" s="575">
        <v>0</v>
      </c>
      <c r="G26" s="575">
        <v>0</v>
      </c>
      <c r="H26" s="575">
        <v>0</v>
      </c>
      <c r="I26" s="575">
        <v>1</v>
      </c>
      <c r="J26" s="575">
        <v>0</v>
      </c>
      <c r="K26" s="575">
        <v>0</v>
      </c>
      <c r="L26" s="575">
        <v>0</v>
      </c>
      <c r="M26" s="575">
        <v>0</v>
      </c>
      <c r="N26" s="575">
        <v>0</v>
      </c>
      <c r="O26" s="575">
        <v>0</v>
      </c>
      <c r="P26" s="558">
        <v>2017</v>
      </c>
    </row>
    <row r="27" spans="1:16" ht="20.25" customHeight="1">
      <c r="A27" s="687">
        <v>2018</v>
      </c>
      <c r="B27" s="691">
        <v>0</v>
      </c>
      <c r="C27" s="692">
        <v>0</v>
      </c>
      <c r="D27" s="689">
        <v>0</v>
      </c>
      <c r="E27" s="689">
        <v>0</v>
      </c>
      <c r="F27" s="689">
        <v>0</v>
      </c>
      <c r="G27" s="689">
        <v>0</v>
      </c>
      <c r="H27" s="689">
        <v>0</v>
      </c>
      <c r="I27" s="688">
        <v>1</v>
      </c>
      <c r="J27" s="689">
        <v>0</v>
      </c>
      <c r="K27" s="689">
        <v>0</v>
      </c>
      <c r="L27" s="689">
        <v>0</v>
      </c>
      <c r="M27" s="689">
        <v>0</v>
      </c>
      <c r="N27" s="689">
        <v>0</v>
      </c>
      <c r="O27" s="689">
        <v>0</v>
      </c>
      <c r="P27" s="690">
        <v>2018</v>
      </c>
    </row>
    <row r="28" spans="1:16" ht="3" customHeight="1">
      <c r="A28" s="590"/>
      <c r="B28" s="542"/>
      <c r="C28" s="542"/>
      <c r="D28" s="568"/>
      <c r="E28" s="568"/>
      <c r="F28" s="568"/>
      <c r="G28" s="568"/>
      <c r="H28" s="568"/>
      <c r="I28" s="572"/>
      <c r="J28" s="572"/>
      <c r="K28" s="510"/>
      <c r="L28" s="572"/>
      <c r="M28" s="572"/>
      <c r="N28" s="572"/>
      <c r="O28" s="511"/>
      <c r="P28" s="560"/>
    </row>
    <row r="29" spans="1:16" ht="15" customHeight="1">
      <c r="A29" s="561" t="s">
        <v>535</v>
      </c>
      <c r="C29" s="543"/>
      <c r="O29" s="544"/>
      <c r="P29" s="594" t="s">
        <v>613</v>
      </c>
    </row>
  </sheetData>
  <mergeCells count="4">
    <mergeCell ref="A3:A6"/>
    <mergeCell ref="A18:A21"/>
    <mergeCell ref="P3:P6"/>
    <mergeCell ref="P18:P21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5" firstPageNumber="230" orientation="portrait" useFirstPageNumber="1" horizontalDpi="2400" verticalDpi="2400" r:id="rId1"/>
  <headerFooter scaleWithDoc="0" alignWithMargins="0"/>
  <colBreaks count="1" manualBreakCount="1">
    <brk id="8" max="1048575" man="1"/>
  </colBreaks>
  <ignoredErrors>
    <ignoredError sqref="B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7"/>
  <sheetViews>
    <sheetView view="pageBreakPreview" zoomScaleNormal="100" zoomScaleSheetLayoutView="100" workbookViewId="0">
      <selection sqref="A1:E1"/>
    </sheetView>
  </sheetViews>
  <sheetFormatPr defaultColWidth="10" defaultRowHeight="15"/>
  <cols>
    <col min="1" max="1" width="13.375" style="59" customWidth="1"/>
    <col min="2" max="9" width="13.75" style="59" customWidth="1"/>
    <col min="10" max="10" width="16.125" style="59" customWidth="1"/>
    <col min="11" max="16384" width="10" style="59"/>
  </cols>
  <sheetData>
    <row r="1" spans="1:11" s="600" customFormat="1" ht="63" customHeight="1">
      <c r="A1" s="767" t="s">
        <v>257</v>
      </c>
      <c r="B1" s="767"/>
      <c r="C1" s="767"/>
      <c r="D1" s="767"/>
      <c r="E1" s="767"/>
      <c r="F1" s="767" t="s">
        <v>664</v>
      </c>
      <c r="G1" s="767"/>
      <c r="H1" s="767"/>
      <c r="I1" s="767"/>
      <c r="J1" s="767"/>
    </row>
    <row r="2" spans="1:11" s="56" customFormat="1" ht="26.25" customHeight="1" thickBot="1">
      <c r="A2" s="53" t="s">
        <v>258</v>
      </c>
      <c r="B2" s="54"/>
      <c r="C2" s="54"/>
      <c r="D2" s="54"/>
      <c r="E2" s="54"/>
      <c r="F2" s="54"/>
      <c r="G2" s="54"/>
      <c r="H2" s="54"/>
      <c r="I2" s="54"/>
      <c r="J2" s="55" t="s">
        <v>259</v>
      </c>
    </row>
    <row r="3" spans="1:11" s="57" customFormat="1" ht="22.5" customHeight="1" thickTop="1">
      <c r="A3" s="768" t="s">
        <v>292</v>
      </c>
      <c r="B3" s="770" t="s">
        <v>537</v>
      </c>
      <c r="C3" s="774" t="s">
        <v>293</v>
      </c>
      <c r="D3" s="775"/>
      <c r="E3" s="775"/>
      <c r="F3" s="775" t="s">
        <v>642</v>
      </c>
      <c r="G3" s="775"/>
      <c r="H3" s="775"/>
      <c r="I3" s="776"/>
      <c r="J3" s="772" t="s">
        <v>5</v>
      </c>
    </row>
    <row r="4" spans="1:11" s="57" customFormat="1" ht="42" customHeight="1">
      <c r="A4" s="769"/>
      <c r="B4" s="771"/>
      <c r="C4" s="649" t="s">
        <v>657</v>
      </c>
      <c r="D4" s="641" t="s">
        <v>658</v>
      </c>
      <c r="E4" s="641" t="s">
        <v>659</v>
      </c>
      <c r="F4" s="642" t="s">
        <v>660</v>
      </c>
      <c r="G4" s="642" t="s">
        <v>661</v>
      </c>
      <c r="H4" s="642" t="s">
        <v>662</v>
      </c>
      <c r="I4" s="642" t="s">
        <v>663</v>
      </c>
      <c r="J4" s="773"/>
    </row>
    <row r="5" spans="1:11" s="58" customFormat="1" ht="107.25" customHeight="1">
      <c r="A5" s="63" t="s">
        <v>633</v>
      </c>
      <c r="B5" s="631">
        <v>36825</v>
      </c>
      <c r="C5" s="650">
        <v>852</v>
      </c>
      <c r="D5" s="643">
        <v>469</v>
      </c>
      <c r="E5" s="643">
        <v>498</v>
      </c>
      <c r="F5" s="644">
        <v>479</v>
      </c>
      <c r="G5" s="631">
        <v>827</v>
      </c>
      <c r="H5" s="631">
        <v>5092</v>
      </c>
      <c r="I5" s="631">
        <v>10634</v>
      </c>
      <c r="J5" s="64" t="s">
        <v>633</v>
      </c>
      <c r="K5" s="61"/>
    </row>
    <row r="6" spans="1:11" s="11" customFormat="1" ht="15" customHeight="1">
      <c r="A6" s="62" t="s">
        <v>164</v>
      </c>
      <c r="I6" s="21"/>
      <c r="J6" s="601" t="s">
        <v>618</v>
      </c>
    </row>
    <row r="7" spans="1:11" s="62" customFormat="1" ht="15" customHeight="1">
      <c r="A7" s="62" t="s">
        <v>563</v>
      </c>
      <c r="J7" s="51"/>
    </row>
  </sheetData>
  <mergeCells count="7">
    <mergeCell ref="A1:E1"/>
    <mergeCell ref="F1:J1"/>
    <mergeCell ref="A3:A4"/>
    <mergeCell ref="B3:B4"/>
    <mergeCell ref="J3:J4"/>
    <mergeCell ref="C3:E3"/>
    <mergeCell ref="F3:I3"/>
  </mergeCells>
  <phoneticPr fontId="3" type="noConversion"/>
  <pageMargins left="0.39370078740157483" right="0.39370078740157483" top="0.78740157480314965" bottom="0.78740157480314965" header="0" footer="0"/>
  <pageSetup paperSize="150" scale="51" firstPageNumber="230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W17"/>
  <sheetViews>
    <sheetView view="pageBreakPreview" zoomScale="85" zoomScaleNormal="100" zoomScaleSheetLayoutView="85" workbookViewId="0"/>
  </sheetViews>
  <sheetFormatPr defaultColWidth="10" defaultRowHeight="15"/>
  <cols>
    <col min="1" max="1" width="20" style="86" customWidth="1"/>
    <col min="2" max="3" width="20" style="59" customWidth="1"/>
    <col min="4" max="4" width="20.25" style="59" customWidth="1"/>
    <col min="5" max="5" width="19.625" style="59" customWidth="1"/>
    <col min="6" max="6" width="20" style="59" customWidth="1"/>
    <col min="7" max="7" width="19.75" style="59" customWidth="1"/>
    <col min="8" max="8" width="21" style="59" customWidth="1"/>
    <col min="9" max="16384" width="10" style="59"/>
  </cols>
  <sheetData>
    <row r="1" spans="1:23" s="52" customFormat="1" ht="44.25" customHeight="1">
      <c r="A1" s="65" t="s">
        <v>553</v>
      </c>
      <c r="B1" s="65"/>
      <c r="C1" s="65"/>
      <c r="D1" s="65"/>
      <c r="E1" s="780" t="s">
        <v>260</v>
      </c>
      <c r="F1" s="780"/>
      <c r="G1" s="780"/>
      <c r="H1" s="780"/>
      <c r="I1" s="66"/>
      <c r="J1" s="66"/>
      <c r="K1" s="66"/>
      <c r="L1" s="66"/>
      <c r="N1" s="67"/>
      <c r="O1" s="65"/>
      <c r="P1" s="780"/>
      <c r="Q1" s="780"/>
      <c r="R1" s="780"/>
      <c r="S1" s="780"/>
      <c r="T1" s="780"/>
      <c r="U1" s="780"/>
      <c r="V1" s="780"/>
      <c r="W1" s="780"/>
    </row>
    <row r="2" spans="1:23" s="56" customFormat="1" ht="26.25" customHeight="1" thickBot="1">
      <c r="A2" s="53" t="s">
        <v>258</v>
      </c>
      <c r="B2" s="54"/>
      <c r="C2" s="54"/>
      <c r="D2" s="54"/>
      <c r="F2" s="54"/>
      <c r="H2" s="55" t="s">
        <v>259</v>
      </c>
      <c r="K2" s="68"/>
      <c r="L2" s="68"/>
      <c r="M2" s="68"/>
      <c r="O2" s="68"/>
    </row>
    <row r="3" spans="1:23" s="57" customFormat="1" ht="33" customHeight="1" thickTop="1">
      <c r="A3" s="768" t="s">
        <v>375</v>
      </c>
      <c r="B3" s="770" t="s">
        <v>294</v>
      </c>
      <c r="C3" s="69" t="s">
        <v>157</v>
      </c>
      <c r="D3" s="69" t="s">
        <v>158</v>
      </c>
      <c r="E3" s="70" t="s">
        <v>160</v>
      </c>
      <c r="F3" s="69" t="s">
        <v>161</v>
      </c>
      <c r="G3" s="69" t="s">
        <v>162</v>
      </c>
      <c r="H3" s="772" t="s">
        <v>376</v>
      </c>
      <c r="I3" s="62"/>
      <c r="J3" s="62"/>
      <c r="K3" s="62"/>
      <c r="L3" s="62"/>
      <c r="M3" s="62"/>
      <c r="O3" s="62"/>
    </row>
    <row r="4" spans="1:23" s="57" customFormat="1" ht="28.5" customHeight="1">
      <c r="A4" s="778"/>
      <c r="B4" s="777"/>
      <c r="C4" s="71" t="s">
        <v>295</v>
      </c>
      <c r="D4" s="595" t="s">
        <v>159</v>
      </c>
      <c r="E4" s="72" t="s">
        <v>296</v>
      </c>
      <c r="F4" s="73" t="s">
        <v>297</v>
      </c>
      <c r="G4" s="71" t="s">
        <v>163</v>
      </c>
      <c r="H4" s="779"/>
    </row>
    <row r="5" spans="1:23" s="57" customFormat="1" ht="45" customHeight="1">
      <c r="A5" s="74">
        <v>2005</v>
      </c>
      <c r="B5" s="75">
        <v>24113</v>
      </c>
      <c r="C5" s="76">
        <v>6356</v>
      </c>
      <c r="D5" s="76">
        <v>12940</v>
      </c>
      <c r="E5" s="76">
        <v>2189</v>
      </c>
      <c r="F5" s="76">
        <v>2231</v>
      </c>
      <c r="G5" s="77">
        <v>397</v>
      </c>
      <c r="H5" s="78">
        <v>2005</v>
      </c>
    </row>
    <row r="6" spans="1:23" s="81" customFormat="1" ht="45" customHeight="1">
      <c r="A6" s="608">
        <v>2010</v>
      </c>
      <c r="B6" s="82">
        <f t="shared" ref="B6:G6" si="0">SUM(B8:B16)</f>
        <v>29848</v>
      </c>
      <c r="C6" s="83">
        <f t="shared" si="0"/>
        <v>6134</v>
      </c>
      <c r="D6" s="83">
        <f t="shared" si="0"/>
        <v>18406</v>
      </c>
      <c r="E6" s="83">
        <f t="shared" si="0"/>
        <v>2246</v>
      </c>
      <c r="F6" s="83">
        <f t="shared" si="0"/>
        <v>2745</v>
      </c>
      <c r="G6" s="84">
        <f t="shared" si="0"/>
        <v>317</v>
      </c>
      <c r="H6" s="609">
        <v>2010</v>
      </c>
    </row>
    <row r="7" spans="1:23" s="81" customFormat="1" ht="45" customHeight="1">
      <c r="A7" s="79">
        <v>2015</v>
      </c>
      <c r="B7" s="60">
        <f>SUM(B8:B16)</f>
        <v>29848</v>
      </c>
      <c r="C7" s="60">
        <f>SUM(C8:C16)</f>
        <v>6134</v>
      </c>
      <c r="D7" s="60">
        <f t="shared" ref="D7:G7" si="1">SUM(D8:D16)</f>
        <v>18406</v>
      </c>
      <c r="E7" s="60">
        <f t="shared" si="1"/>
        <v>2246</v>
      </c>
      <c r="F7" s="60">
        <f t="shared" si="1"/>
        <v>2745</v>
      </c>
      <c r="G7" s="60">
        <f t="shared" si="1"/>
        <v>317</v>
      </c>
      <c r="H7" s="80">
        <v>2015</v>
      </c>
    </row>
    <row r="8" spans="1:23" s="85" customFormat="1" ht="45" customHeight="1">
      <c r="A8" s="13" t="s">
        <v>378</v>
      </c>
      <c r="B8" s="82">
        <f>SUM(C8:G8)</f>
        <v>41</v>
      </c>
      <c r="C8" s="83">
        <v>33</v>
      </c>
      <c r="D8" s="624">
        <v>0</v>
      </c>
      <c r="E8" s="83">
        <v>2</v>
      </c>
      <c r="F8" s="625">
        <v>0</v>
      </c>
      <c r="G8" s="84">
        <v>6</v>
      </c>
      <c r="H8" s="19" t="s">
        <v>378</v>
      </c>
    </row>
    <row r="9" spans="1:23" s="85" customFormat="1" ht="45" customHeight="1">
      <c r="A9" s="13" t="s">
        <v>379</v>
      </c>
      <c r="B9" s="82">
        <f t="shared" ref="B9:B16" si="2">SUM(C9:G9)</f>
        <v>1402</v>
      </c>
      <c r="C9" s="83">
        <v>470</v>
      </c>
      <c r="D9" s="83">
        <v>657</v>
      </c>
      <c r="E9" s="83">
        <v>25</v>
      </c>
      <c r="F9" s="83">
        <v>172</v>
      </c>
      <c r="G9" s="84">
        <v>78</v>
      </c>
      <c r="H9" s="19" t="s">
        <v>379</v>
      </c>
    </row>
    <row r="10" spans="1:23" s="85" customFormat="1" ht="45" customHeight="1">
      <c r="A10" s="13" t="s">
        <v>380</v>
      </c>
      <c r="B10" s="82">
        <f t="shared" si="2"/>
        <v>13373</v>
      </c>
      <c r="C10" s="83">
        <v>900</v>
      </c>
      <c r="D10" s="83">
        <v>10273</v>
      </c>
      <c r="E10" s="83">
        <v>908</v>
      </c>
      <c r="F10" s="83">
        <v>1234</v>
      </c>
      <c r="G10" s="84">
        <v>58</v>
      </c>
      <c r="H10" s="19" t="s">
        <v>380</v>
      </c>
    </row>
    <row r="11" spans="1:23" s="85" customFormat="1" ht="45" customHeight="1">
      <c r="A11" s="13" t="s">
        <v>381</v>
      </c>
      <c r="B11" s="82">
        <f t="shared" si="2"/>
        <v>9933</v>
      </c>
      <c r="C11" s="83">
        <v>1805</v>
      </c>
      <c r="D11" s="83">
        <v>6074</v>
      </c>
      <c r="E11" s="83">
        <v>1009</v>
      </c>
      <c r="F11" s="83">
        <v>981</v>
      </c>
      <c r="G11" s="84">
        <v>64</v>
      </c>
      <c r="H11" s="19" t="s">
        <v>381</v>
      </c>
    </row>
    <row r="12" spans="1:23" s="85" customFormat="1" ht="45" customHeight="1">
      <c r="A12" s="13" t="s">
        <v>382</v>
      </c>
      <c r="B12" s="82">
        <f t="shared" si="2"/>
        <v>1979</v>
      </c>
      <c r="C12" s="83">
        <v>1090</v>
      </c>
      <c r="D12" s="83">
        <v>419</v>
      </c>
      <c r="E12" s="83">
        <v>165</v>
      </c>
      <c r="F12" s="83">
        <v>261</v>
      </c>
      <c r="G12" s="84">
        <v>44</v>
      </c>
      <c r="H12" s="19" t="s">
        <v>382</v>
      </c>
    </row>
    <row r="13" spans="1:23" s="85" customFormat="1" ht="45" customHeight="1">
      <c r="A13" s="13" t="s">
        <v>383</v>
      </c>
      <c r="B13" s="82">
        <f t="shared" si="2"/>
        <v>1842</v>
      </c>
      <c r="C13" s="83">
        <v>671</v>
      </c>
      <c r="D13" s="83">
        <v>910</v>
      </c>
      <c r="E13" s="83">
        <v>134</v>
      </c>
      <c r="F13" s="83">
        <v>94</v>
      </c>
      <c r="G13" s="84">
        <v>33</v>
      </c>
      <c r="H13" s="19" t="s">
        <v>383</v>
      </c>
    </row>
    <row r="14" spans="1:23" s="85" customFormat="1" ht="45" customHeight="1">
      <c r="A14" s="13" t="s">
        <v>384</v>
      </c>
      <c r="B14" s="82">
        <f t="shared" si="2"/>
        <v>758</v>
      </c>
      <c r="C14" s="83">
        <v>664</v>
      </c>
      <c r="D14" s="626">
        <v>73</v>
      </c>
      <c r="E14" s="83">
        <v>3</v>
      </c>
      <c r="F14" s="83">
        <v>3</v>
      </c>
      <c r="G14" s="84">
        <v>15</v>
      </c>
      <c r="H14" s="19" t="s">
        <v>384</v>
      </c>
    </row>
    <row r="15" spans="1:23" s="85" customFormat="1" ht="45" customHeight="1">
      <c r="A15" s="13" t="s">
        <v>385</v>
      </c>
      <c r="B15" s="82">
        <f t="shared" si="2"/>
        <v>387</v>
      </c>
      <c r="C15" s="83">
        <v>375</v>
      </c>
      <c r="D15" s="625">
        <v>0</v>
      </c>
      <c r="E15" s="625">
        <v>0</v>
      </c>
      <c r="F15" s="625">
        <v>0</v>
      </c>
      <c r="G15" s="84">
        <v>12</v>
      </c>
      <c r="H15" s="19" t="s">
        <v>385</v>
      </c>
    </row>
    <row r="16" spans="1:23" s="85" customFormat="1" ht="45" customHeight="1">
      <c r="A16" s="22" t="s">
        <v>386</v>
      </c>
      <c r="B16" s="627">
        <f t="shared" si="2"/>
        <v>133</v>
      </c>
      <c r="C16" s="628">
        <v>126</v>
      </c>
      <c r="D16" s="629">
        <v>0</v>
      </c>
      <c r="E16" s="629">
        <v>0</v>
      </c>
      <c r="F16" s="629">
        <v>0</v>
      </c>
      <c r="G16" s="630">
        <v>7</v>
      </c>
      <c r="H16" s="26" t="s">
        <v>386</v>
      </c>
    </row>
    <row r="17" spans="1:8" s="57" customFormat="1" ht="16.5" customHeight="1">
      <c r="A17" s="62" t="s">
        <v>165</v>
      </c>
      <c r="H17" s="602" t="s">
        <v>618</v>
      </c>
    </row>
  </sheetData>
  <mergeCells count="5">
    <mergeCell ref="B3:B4"/>
    <mergeCell ref="A3:A4"/>
    <mergeCell ref="H3:H4"/>
    <mergeCell ref="P1:W1"/>
    <mergeCell ref="E1:H1"/>
  </mergeCells>
  <phoneticPr fontId="3" type="noConversion"/>
  <pageMargins left="0.39370078740157483" right="0.39370078740157483" top="0.78740157480314965" bottom="0.78740157480314965" header="0" footer="0"/>
  <pageSetup paperSize="202" scale="55" firstPageNumber="230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L35"/>
  <sheetViews>
    <sheetView view="pageBreakPreview" zoomScale="85" zoomScaleNormal="100" zoomScaleSheetLayoutView="85" workbookViewId="0">
      <selection activeCell="A2" sqref="A2"/>
    </sheetView>
  </sheetViews>
  <sheetFormatPr defaultRowHeight="13.5"/>
  <cols>
    <col min="1" max="1" width="8.125" style="134" customWidth="1"/>
    <col min="2" max="2" width="7.25" style="134" customWidth="1"/>
    <col min="3" max="9" width="10.625" style="101" customWidth="1"/>
    <col min="10" max="10" width="1.75" style="97" customWidth="1"/>
    <col min="11" max="17" width="10.625" style="101" customWidth="1"/>
    <col min="18" max="18" width="9.625" style="101" customWidth="1"/>
    <col min="19" max="19" width="10.625" style="108" customWidth="1"/>
    <col min="20" max="20" width="9.625" style="134" customWidth="1"/>
    <col min="21" max="21" width="6" style="134" customWidth="1"/>
    <col min="22" max="28" width="10.625" style="101" customWidth="1"/>
    <col min="29" max="29" width="2.125" style="97" customWidth="1"/>
    <col min="30" max="36" width="10.625" style="101" customWidth="1"/>
    <col min="37" max="37" width="10.375" style="101" customWidth="1"/>
    <col min="38" max="38" width="8.625" style="108" customWidth="1"/>
    <col min="39" max="16384" width="9" style="101"/>
  </cols>
  <sheetData>
    <row r="1" spans="1:38" s="90" customFormat="1" ht="24.75" customHeight="1">
      <c r="A1" s="87" t="s">
        <v>261</v>
      </c>
      <c r="B1" s="87"/>
      <c r="C1" s="88"/>
      <c r="D1" s="88"/>
      <c r="E1" s="88"/>
      <c r="F1" s="88"/>
      <c r="G1" s="88"/>
      <c r="H1" s="88"/>
      <c r="I1" s="88"/>
      <c r="J1" s="89"/>
      <c r="K1" s="88" t="s">
        <v>262</v>
      </c>
      <c r="L1" s="88"/>
      <c r="M1" s="88"/>
      <c r="N1" s="88"/>
      <c r="O1" s="88"/>
      <c r="P1" s="88"/>
      <c r="Q1" s="88"/>
      <c r="R1" s="88"/>
      <c r="S1" s="88"/>
      <c r="T1" s="87" t="s">
        <v>263</v>
      </c>
      <c r="U1" s="87"/>
      <c r="V1" s="88"/>
      <c r="W1" s="88"/>
      <c r="X1" s="88"/>
      <c r="Y1" s="88"/>
      <c r="Z1" s="88"/>
      <c r="AA1" s="88"/>
      <c r="AB1" s="88"/>
      <c r="AC1" s="89"/>
      <c r="AD1" s="88" t="s">
        <v>6</v>
      </c>
      <c r="AE1" s="88"/>
      <c r="AF1" s="88"/>
      <c r="AG1" s="88"/>
      <c r="AH1" s="88"/>
      <c r="AI1" s="88"/>
      <c r="AJ1" s="88"/>
      <c r="AK1" s="88"/>
      <c r="AL1" s="88"/>
    </row>
    <row r="2" spans="1:38" s="94" customFormat="1" ht="26.25" customHeight="1" thickBot="1">
      <c r="A2" s="91" t="s">
        <v>264</v>
      </c>
      <c r="B2" s="91"/>
      <c r="C2" s="91"/>
      <c r="D2" s="91"/>
      <c r="E2" s="91"/>
      <c r="F2" s="91"/>
      <c r="G2" s="91"/>
      <c r="H2" s="91"/>
      <c r="I2" s="91"/>
      <c r="J2" s="92"/>
      <c r="K2" s="91"/>
      <c r="L2" s="91"/>
      <c r="M2" s="91"/>
      <c r="N2" s="91"/>
      <c r="O2" s="91"/>
      <c r="P2" s="91"/>
      <c r="Q2" s="91"/>
      <c r="R2" s="91"/>
      <c r="S2" s="93" t="s">
        <v>621</v>
      </c>
      <c r="T2" s="91" t="s">
        <v>264</v>
      </c>
      <c r="U2" s="91"/>
      <c r="V2" s="91"/>
      <c r="W2" s="91"/>
      <c r="X2" s="91"/>
      <c r="Y2" s="91"/>
      <c r="Z2" s="91"/>
      <c r="AA2" s="91"/>
      <c r="AB2" s="91"/>
      <c r="AC2" s="92"/>
      <c r="AD2" s="91"/>
      <c r="AE2" s="91"/>
      <c r="AF2" s="91"/>
      <c r="AG2" s="91"/>
      <c r="AH2" s="91"/>
      <c r="AI2" s="91"/>
      <c r="AJ2" s="91"/>
      <c r="AK2" s="91"/>
      <c r="AL2" s="93" t="s">
        <v>622</v>
      </c>
    </row>
    <row r="3" spans="1:38" ht="16.5" customHeight="1" thickTop="1">
      <c r="A3" s="781" t="s">
        <v>298</v>
      </c>
      <c r="B3" s="782"/>
      <c r="C3" s="95" t="s">
        <v>76</v>
      </c>
      <c r="D3" s="96"/>
      <c r="E3" s="96"/>
      <c r="F3" s="96"/>
      <c r="G3" s="96"/>
      <c r="H3" s="96"/>
      <c r="I3" s="96"/>
      <c r="K3" s="96" t="s">
        <v>77</v>
      </c>
      <c r="L3" s="96"/>
      <c r="M3" s="96"/>
      <c r="N3" s="96"/>
      <c r="O3" s="96"/>
      <c r="P3" s="96"/>
      <c r="Q3" s="98"/>
      <c r="R3" s="97"/>
      <c r="S3" s="97"/>
      <c r="T3" s="781" t="s">
        <v>298</v>
      </c>
      <c r="U3" s="782"/>
      <c r="V3" s="95" t="s">
        <v>218</v>
      </c>
      <c r="W3" s="96"/>
      <c r="X3" s="96"/>
      <c r="Y3" s="96"/>
      <c r="Z3" s="96"/>
      <c r="AA3" s="96"/>
      <c r="AB3" s="96"/>
      <c r="AD3" s="96" t="s">
        <v>299</v>
      </c>
      <c r="AE3" s="96"/>
      <c r="AF3" s="96"/>
      <c r="AG3" s="96"/>
      <c r="AH3" s="96"/>
      <c r="AI3" s="96"/>
      <c r="AJ3" s="96"/>
      <c r="AK3" s="99"/>
      <c r="AL3" s="100"/>
    </row>
    <row r="4" spans="1:38" ht="15.75" customHeight="1">
      <c r="A4" s="783"/>
      <c r="B4" s="784"/>
      <c r="C4" s="102" t="s">
        <v>16</v>
      </c>
      <c r="D4" s="102" t="s">
        <v>151</v>
      </c>
      <c r="E4" s="102" t="s">
        <v>152</v>
      </c>
      <c r="F4" s="103" t="s">
        <v>153</v>
      </c>
      <c r="G4" s="104" t="s">
        <v>156</v>
      </c>
      <c r="H4" s="104" t="s">
        <v>154</v>
      </c>
      <c r="I4" s="105" t="s">
        <v>78</v>
      </c>
      <c r="K4" s="106" t="s">
        <v>16</v>
      </c>
      <c r="L4" s="102" t="s">
        <v>151</v>
      </c>
      <c r="M4" s="102" t="s">
        <v>152</v>
      </c>
      <c r="N4" s="103" t="s">
        <v>153</v>
      </c>
      <c r="O4" s="104" t="s">
        <v>156</v>
      </c>
      <c r="P4" s="104" t="s">
        <v>154</v>
      </c>
      <c r="Q4" s="107" t="s">
        <v>300</v>
      </c>
      <c r="R4" s="108" t="s">
        <v>301</v>
      </c>
      <c r="T4" s="783"/>
      <c r="U4" s="784"/>
      <c r="V4" s="103" t="s">
        <v>16</v>
      </c>
      <c r="W4" s="102" t="s">
        <v>151</v>
      </c>
      <c r="X4" s="102" t="s">
        <v>152</v>
      </c>
      <c r="Y4" s="103" t="s">
        <v>153</v>
      </c>
      <c r="Z4" s="104" t="s">
        <v>156</v>
      </c>
      <c r="AA4" s="104" t="s">
        <v>154</v>
      </c>
      <c r="AB4" s="105" t="s">
        <v>78</v>
      </c>
      <c r="AD4" s="109" t="s">
        <v>16</v>
      </c>
      <c r="AE4" s="102" t="s">
        <v>151</v>
      </c>
      <c r="AF4" s="102" t="s">
        <v>152</v>
      </c>
      <c r="AG4" s="103" t="s">
        <v>153</v>
      </c>
      <c r="AH4" s="104" t="s">
        <v>156</v>
      </c>
      <c r="AI4" s="104" t="s">
        <v>154</v>
      </c>
      <c r="AJ4" s="110" t="s">
        <v>302</v>
      </c>
      <c r="AK4" s="111" t="s">
        <v>301</v>
      </c>
    </row>
    <row r="5" spans="1:38" ht="12" customHeight="1">
      <c r="A5" s="783"/>
      <c r="B5" s="784"/>
      <c r="C5" s="112"/>
      <c r="D5" s="113"/>
      <c r="E5" s="114"/>
      <c r="F5" s="113"/>
      <c r="G5" s="113" t="s">
        <v>17</v>
      </c>
      <c r="H5" s="115"/>
      <c r="I5" s="115"/>
      <c r="K5" s="109"/>
      <c r="L5" s="113"/>
      <c r="M5" s="114"/>
      <c r="N5" s="113"/>
      <c r="O5" s="113" t="s">
        <v>17</v>
      </c>
      <c r="P5" s="115"/>
      <c r="Q5" s="114"/>
      <c r="R5" s="108" t="s">
        <v>303</v>
      </c>
      <c r="T5" s="783"/>
      <c r="U5" s="784"/>
      <c r="V5" s="112"/>
      <c r="W5" s="113"/>
      <c r="X5" s="116"/>
      <c r="Y5" s="113"/>
      <c r="Z5" s="114" t="s">
        <v>17</v>
      </c>
      <c r="AA5" s="115"/>
      <c r="AB5" s="111"/>
      <c r="AD5" s="109"/>
      <c r="AE5" s="113"/>
      <c r="AF5" s="116"/>
      <c r="AG5" s="113"/>
      <c r="AH5" s="114" t="s">
        <v>17</v>
      </c>
      <c r="AI5" s="115"/>
      <c r="AJ5" s="110"/>
      <c r="AK5" s="111" t="s">
        <v>303</v>
      </c>
    </row>
    <row r="6" spans="1:38" ht="15" customHeight="1">
      <c r="A6" s="785"/>
      <c r="B6" s="786"/>
      <c r="C6" s="117" t="s">
        <v>14</v>
      </c>
      <c r="D6" s="118" t="s">
        <v>18</v>
      </c>
      <c r="E6" s="117" t="s">
        <v>17</v>
      </c>
      <c r="F6" s="118" t="s">
        <v>155</v>
      </c>
      <c r="G6" s="117" t="s">
        <v>18</v>
      </c>
      <c r="H6" s="118" t="s">
        <v>19</v>
      </c>
      <c r="I6" s="95" t="s">
        <v>115</v>
      </c>
      <c r="K6" s="119" t="s">
        <v>14</v>
      </c>
      <c r="L6" s="118" t="s">
        <v>18</v>
      </c>
      <c r="M6" s="117" t="s">
        <v>17</v>
      </c>
      <c r="N6" s="118" t="s">
        <v>155</v>
      </c>
      <c r="O6" s="117" t="s">
        <v>18</v>
      </c>
      <c r="P6" s="118" t="s">
        <v>19</v>
      </c>
      <c r="Q6" s="118" t="s">
        <v>115</v>
      </c>
      <c r="R6" s="120"/>
      <c r="S6" s="96"/>
      <c r="T6" s="785"/>
      <c r="U6" s="786"/>
      <c r="V6" s="117" t="s">
        <v>14</v>
      </c>
      <c r="W6" s="117" t="s">
        <v>18</v>
      </c>
      <c r="X6" s="117" t="s">
        <v>17</v>
      </c>
      <c r="Y6" s="118" t="s">
        <v>155</v>
      </c>
      <c r="Z6" s="118" t="s">
        <v>18</v>
      </c>
      <c r="AA6" s="118" t="s">
        <v>19</v>
      </c>
      <c r="AB6" s="95" t="s">
        <v>115</v>
      </c>
      <c r="AD6" s="119" t="s">
        <v>14</v>
      </c>
      <c r="AE6" s="117" t="s">
        <v>18</v>
      </c>
      <c r="AF6" s="117" t="s">
        <v>17</v>
      </c>
      <c r="AG6" s="118" t="s">
        <v>155</v>
      </c>
      <c r="AH6" s="118" t="s">
        <v>18</v>
      </c>
      <c r="AI6" s="118" t="s">
        <v>19</v>
      </c>
      <c r="AJ6" s="121" t="s">
        <v>304</v>
      </c>
      <c r="AK6" s="122"/>
      <c r="AL6" s="96"/>
    </row>
    <row r="7" spans="1:38" ht="18.95" customHeight="1">
      <c r="A7" s="123">
        <v>2013</v>
      </c>
      <c r="B7" s="636" t="s">
        <v>20</v>
      </c>
      <c r="C7" s="124">
        <v>289</v>
      </c>
      <c r="D7" s="124">
        <v>146</v>
      </c>
      <c r="E7" s="124">
        <v>88</v>
      </c>
      <c r="F7" s="124">
        <v>23</v>
      </c>
      <c r="G7" s="124">
        <v>4</v>
      </c>
      <c r="H7" s="124">
        <v>28</v>
      </c>
      <c r="I7" s="124">
        <v>0</v>
      </c>
      <c r="J7" s="124"/>
      <c r="K7" s="124">
        <v>174</v>
      </c>
      <c r="L7" s="124">
        <v>121</v>
      </c>
      <c r="M7" s="124">
        <v>19</v>
      </c>
      <c r="N7" s="124">
        <v>5</v>
      </c>
      <c r="O7" s="124">
        <v>4</v>
      </c>
      <c r="P7" s="124">
        <v>25</v>
      </c>
      <c r="Q7" s="124">
        <v>0</v>
      </c>
      <c r="R7" s="128" t="s">
        <v>653</v>
      </c>
      <c r="S7" s="127" t="s">
        <v>21</v>
      </c>
      <c r="T7" s="123">
        <v>2013</v>
      </c>
      <c r="U7" s="636" t="s">
        <v>20</v>
      </c>
      <c r="V7" s="124">
        <v>86</v>
      </c>
      <c r="W7" s="124">
        <v>13</v>
      </c>
      <c r="X7" s="124">
        <v>62</v>
      </c>
      <c r="Y7" s="124">
        <v>9</v>
      </c>
      <c r="Z7" s="124">
        <v>0</v>
      </c>
      <c r="AA7" s="124">
        <v>2</v>
      </c>
      <c r="AB7" s="124">
        <v>0</v>
      </c>
      <c r="AC7" s="124"/>
      <c r="AD7" s="125">
        <v>29</v>
      </c>
      <c r="AE7" s="125">
        <v>12</v>
      </c>
      <c r="AF7" s="125">
        <v>7</v>
      </c>
      <c r="AG7" s="125">
        <v>9</v>
      </c>
      <c r="AH7" s="125">
        <v>0</v>
      </c>
      <c r="AI7" s="124">
        <v>1</v>
      </c>
      <c r="AJ7" s="124">
        <v>0</v>
      </c>
      <c r="AK7" s="128" t="s">
        <v>653</v>
      </c>
      <c r="AL7" s="127" t="s">
        <v>21</v>
      </c>
    </row>
    <row r="8" spans="1:38" ht="18.95" customHeight="1">
      <c r="A8" s="123"/>
      <c r="B8" s="636" t="s">
        <v>22</v>
      </c>
      <c r="C8" s="124">
        <v>207463.16100000002</v>
      </c>
      <c r="D8" s="124">
        <v>139609.481</v>
      </c>
      <c r="E8" s="124">
        <v>60246.92</v>
      </c>
      <c r="F8" s="124">
        <v>3589.33</v>
      </c>
      <c r="G8" s="124">
        <v>1319</v>
      </c>
      <c r="H8" s="124">
        <v>2698.43</v>
      </c>
      <c r="I8" s="124">
        <v>0</v>
      </c>
      <c r="J8" s="124"/>
      <c r="K8" s="124">
        <v>70955.990999999995</v>
      </c>
      <c r="L8" s="124">
        <v>60676.790999999997</v>
      </c>
      <c r="M8" s="124">
        <v>6052.6900000000005</v>
      </c>
      <c r="N8" s="124">
        <v>524.51</v>
      </c>
      <c r="O8" s="124">
        <v>1319</v>
      </c>
      <c r="P8" s="124">
        <v>2383</v>
      </c>
      <c r="Q8" s="124">
        <v>0</v>
      </c>
      <c r="R8" s="126" t="s">
        <v>120</v>
      </c>
      <c r="S8" s="127"/>
      <c r="T8" s="123"/>
      <c r="U8" s="636" t="s">
        <v>22</v>
      </c>
      <c r="V8" s="124">
        <v>87734.88</v>
      </c>
      <c r="W8" s="124">
        <v>33986.410000000003</v>
      </c>
      <c r="X8" s="124">
        <v>51323.14</v>
      </c>
      <c r="Y8" s="124">
        <v>2162.5299999999997</v>
      </c>
      <c r="Z8" s="124">
        <v>0</v>
      </c>
      <c r="AA8" s="124">
        <v>262.8</v>
      </c>
      <c r="AB8" s="124">
        <v>0</v>
      </c>
      <c r="AC8" s="124"/>
      <c r="AD8" s="125">
        <v>48772.29</v>
      </c>
      <c r="AE8" s="125">
        <v>44946.28</v>
      </c>
      <c r="AF8" s="125">
        <v>2871.09</v>
      </c>
      <c r="AG8" s="125">
        <v>902.29</v>
      </c>
      <c r="AH8" s="125">
        <v>0</v>
      </c>
      <c r="AI8" s="124">
        <v>52.63</v>
      </c>
      <c r="AJ8" s="124">
        <v>0</v>
      </c>
      <c r="AK8" s="126" t="s">
        <v>120</v>
      </c>
      <c r="AL8" s="127"/>
    </row>
    <row r="9" spans="1:38" ht="18.95" customHeight="1">
      <c r="A9" s="123">
        <v>2014</v>
      </c>
      <c r="B9" s="636" t="s">
        <v>20</v>
      </c>
      <c r="C9" s="616">
        <v>292</v>
      </c>
      <c r="D9" s="527">
        <v>136</v>
      </c>
      <c r="E9" s="527">
        <v>119</v>
      </c>
      <c r="F9" s="527">
        <v>9</v>
      </c>
      <c r="G9" s="527">
        <v>6</v>
      </c>
      <c r="H9" s="527">
        <v>22</v>
      </c>
      <c r="I9" s="527">
        <v>0</v>
      </c>
      <c r="J9" s="533"/>
      <c r="K9" s="533">
        <v>174</v>
      </c>
      <c r="L9" s="533">
        <v>83</v>
      </c>
      <c r="M9" s="533">
        <v>65</v>
      </c>
      <c r="N9" s="533">
        <v>4</v>
      </c>
      <c r="O9" s="533">
        <v>3</v>
      </c>
      <c r="P9" s="533">
        <v>19</v>
      </c>
      <c r="Q9" s="533">
        <v>0</v>
      </c>
      <c r="R9" s="128" t="s">
        <v>652</v>
      </c>
      <c r="S9" s="127" t="s">
        <v>21</v>
      </c>
      <c r="T9" s="123">
        <v>2014</v>
      </c>
      <c r="U9" s="636" t="s">
        <v>20</v>
      </c>
      <c r="V9" s="533">
        <v>62</v>
      </c>
      <c r="W9" s="533">
        <v>14</v>
      </c>
      <c r="X9" s="533">
        <v>46</v>
      </c>
      <c r="Y9" s="533">
        <v>0</v>
      </c>
      <c r="Z9" s="533">
        <v>1</v>
      </c>
      <c r="AA9" s="533">
        <v>1</v>
      </c>
      <c r="AB9" s="533">
        <v>0</v>
      </c>
      <c r="AC9" s="533"/>
      <c r="AD9" s="533">
        <v>56</v>
      </c>
      <c r="AE9" s="533">
        <v>39</v>
      </c>
      <c r="AF9" s="533">
        <v>8</v>
      </c>
      <c r="AG9" s="533">
        <v>5</v>
      </c>
      <c r="AH9" s="533">
        <v>2</v>
      </c>
      <c r="AI9" s="533">
        <v>2</v>
      </c>
      <c r="AJ9" s="533">
        <v>0</v>
      </c>
      <c r="AK9" s="128" t="s">
        <v>652</v>
      </c>
      <c r="AL9" s="127" t="s">
        <v>21</v>
      </c>
    </row>
    <row r="10" spans="1:38" ht="18.95" customHeight="1">
      <c r="A10" s="123"/>
      <c r="B10" s="636" t="s">
        <v>22</v>
      </c>
      <c r="C10" s="528">
        <v>107650</v>
      </c>
      <c r="D10" s="527">
        <v>67314</v>
      </c>
      <c r="E10" s="527">
        <v>28670</v>
      </c>
      <c r="F10" s="527">
        <v>1517</v>
      </c>
      <c r="G10" s="527">
        <v>8328</v>
      </c>
      <c r="H10" s="527">
        <v>2021</v>
      </c>
      <c r="I10" s="527">
        <v>0</v>
      </c>
      <c r="J10" s="533"/>
      <c r="K10" s="533">
        <v>56506</v>
      </c>
      <c r="L10" s="533">
        <v>39482</v>
      </c>
      <c r="M10" s="533">
        <v>13088</v>
      </c>
      <c r="N10" s="533">
        <v>569</v>
      </c>
      <c r="O10" s="533">
        <v>1639</v>
      </c>
      <c r="P10" s="533">
        <v>1728</v>
      </c>
      <c r="Q10" s="533">
        <v>0</v>
      </c>
      <c r="R10" s="126" t="s">
        <v>120</v>
      </c>
      <c r="S10" s="127"/>
      <c r="T10" s="123"/>
      <c r="U10" s="636" t="s">
        <v>22</v>
      </c>
      <c r="V10" s="533">
        <v>24693</v>
      </c>
      <c r="W10" s="533">
        <v>6517</v>
      </c>
      <c r="X10" s="533">
        <v>13184</v>
      </c>
      <c r="Y10" s="533">
        <v>308</v>
      </c>
      <c r="Z10" s="533">
        <v>4579</v>
      </c>
      <c r="AA10" s="533">
        <v>105</v>
      </c>
      <c r="AB10" s="533">
        <v>0</v>
      </c>
      <c r="AC10" s="533"/>
      <c r="AD10" s="533">
        <v>26651</v>
      </c>
      <c r="AE10" s="533">
        <v>21315</v>
      </c>
      <c r="AF10" s="533">
        <v>2398</v>
      </c>
      <c r="AG10" s="533">
        <v>640</v>
      </c>
      <c r="AH10" s="533">
        <v>2110</v>
      </c>
      <c r="AI10" s="533">
        <v>188</v>
      </c>
      <c r="AJ10" s="533">
        <v>0</v>
      </c>
      <c r="AK10" s="126" t="s">
        <v>120</v>
      </c>
      <c r="AL10" s="127"/>
    </row>
    <row r="11" spans="1:38" ht="18.95" customHeight="1">
      <c r="A11" s="615">
        <v>2015</v>
      </c>
      <c r="B11" s="534" t="s">
        <v>20</v>
      </c>
      <c r="C11" s="616">
        <v>415</v>
      </c>
      <c r="D11" s="527">
        <v>192</v>
      </c>
      <c r="E11" s="527">
        <v>161</v>
      </c>
      <c r="F11" s="527">
        <v>30</v>
      </c>
      <c r="G11" s="527">
        <v>3</v>
      </c>
      <c r="H11" s="527">
        <v>29</v>
      </c>
      <c r="I11" s="527">
        <v>0</v>
      </c>
      <c r="J11" s="533"/>
      <c r="K11" s="533">
        <v>272</v>
      </c>
      <c r="L11" s="533">
        <v>144</v>
      </c>
      <c r="M11" s="533">
        <v>91</v>
      </c>
      <c r="N11" s="533">
        <v>7</v>
      </c>
      <c r="O11" s="533">
        <v>2</v>
      </c>
      <c r="P11" s="533">
        <v>28</v>
      </c>
      <c r="Q11" s="533">
        <v>0</v>
      </c>
      <c r="R11" s="610">
        <v>2015</v>
      </c>
      <c r="S11" s="531" t="s">
        <v>21</v>
      </c>
      <c r="T11" s="615">
        <v>2015</v>
      </c>
      <c r="U11" s="534" t="s">
        <v>20</v>
      </c>
      <c r="V11" s="533">
        <v>88</v>
      </c>
      <c r="W11" s="533">
        <v>18</v>
      </c>
      <c r="X11" s="533">
        <v>61</v>
      </c>
      <c r="Y11" s="533">
        <v>8</v>
      </c>
      <c r="Z11" s="533">
        <v>0</v>
      </c>
      <c r="AA11" s="533">
        <v>1</v>
      </c>
      <c r="AB11" s="533">
        <v>0</v>
      </c>
      <c r="AC11" s="533"/>
      <c r="AD11" s="533">
        <v>55</v>
      </c>
      <c r="AE11" s="533">
        <v>30</v>
      </c>
      <c r="AF11" s="533">
        <v>9</v>
      </c>
      <c r="AG11" s="533">
        <v>15</v>
      </c>
      <c r="AH11" s="533">
        <v>1</v>
      </c>
      <c r="AI11" s="533">
        <v>0</v>
      </c>
      <c r="AJ11" s="533">
        <v>0</v>
      </c>
      <c r="AK11" s="610">
        <v>2015</v>
      </c>
      <c r="AL11" s="531" t="s">
        <v>21</v>
      </c>
    </row>
    <row r="12" spans="1:38" ht="18.95" customHeight="1">
      <c r="A12" s="615"/>
      <c r="B12" s="534" t="s">
        <v>22</v>
      </c>
      <c r="C12" s="528">
        <v>208889</v>
      </c>
      <c r="D12" s="527">
        <v>136906</v>
      </c>
      <c r="E12" s="527">
        <v>31602</v>
      </c>
      <c r="F12" s="527">
        <v>22798</v>
      </c>
      <c r="G12" s="527">
        <v>14313</v>
      </c>
      <c r="H12" s="527">
        <v>3270</v>
      </c>
      <c r="I12" s="527">
        <v>0</v>
      </c>
      <c r="J12" s="533"/>
      <c r="K12" s="533">
        <v>150524</v>
      </c>
      <c r="L12" s="533">
        <v>116653</v>
      </c>
      <c r="M12" s="533">
        <v>18301</v>
      </c>
      <c r="N12" s="533">
        <v>766</v>
      </c>
      <c r="O12" s="533">
        <v>11626</v>
      </c>
      <c r="P12" s="533">
        <v>3178</v>
      </c>
      <c r="Q12" s="533">
        <v>0</v>
      </c>
      <c r="R12" s="532" t="s">
        <v>120</v>
      </c>
      <c r="S12" s="529"/>
      <c r="T12" s="536"/>
      <c r="U12" s="534" t="s">
        <v>22</v>
      </c>
      <c r="V12" s="533">
        <v>22494</v>
      </c>
      <c r="W12" s="533">
        <v>7929</v>
      </c>
      <c r="X12" s="533">
        <v>11581</v>
      </c>
      <c r="Y12" s="533">
        <v>343</v>
      </c>
      <c r="Z12" s="533">
        <v>2549</v>
      </c>
      <c r="AA12" s="533">
        <v>92</v>
      </c>
      <c r="AB12" s="533">
        <v>0</v>
      </c>
      <c r="AC12" s="533"/>
      <c r="AD12" s="533">
        <v>35871</v>
      </c>
      <c r="AE12" s="533">
        <v>12324</v>
      </c>
      <c r="AF12" s="533">
        <v>1720</v>
      </c>
      <c r="AG12" s="533">
        <v>21689</v>
      </c>
      <c r="AH12" s="533">
        <v>138</v>
      </c>
      <c r="AI12" s="533">
        <v>0</v>
      </c>
      <c r="AJ12" s="533">
        <v>0</v>
      </c>
      <c r="AK12" s="532" t="s">
        <v>624</v>
      </c>
      <c r="AL12" s="529"/>
    </row>
    <row r="13" spans="1:38" s="535" customFormat="1" ht="18.95" customHeight="1">
      <c r="A13" s="615">
        <v>2016</v>
      </c>
      <c r="B13" s="534" t="s">
        <v>20</v>
      </c>
      <c r="C13" s="528">
        <v>443</v>
      </c>
      <c r="D13" s="527">
        <v>219</v>
      </c>
      <c r="E13" s="527">
        <v>189</v>
      </c>
      <c r="F13" s="527">
        <v>18</v>
      </c>
      <c r="G13" s="527">
        <v>1</v>
      </c>
      <c r="H13" s="527">
        <v>16</v>
      </c>
      <c r="I13" s="527">
        <v>0</v>
      </c>
      <c r="J13" s="533"/>
      <c r="K13" s="533">
        <v>299</v>
      </c>
      <c r="L13" s="533">
        <v>169</v>
      </c>
      <c r="M13" s="533">
        <v>115</v>
      </c>
      <c r="N13" s="533">
        <v>3</v>
      </c>
      <c r="O13" s="533">
        <v>0</v>
      </c>
      <c r="P13" s="533">
        <v>12</v>
      </c>
      <c r="Q13" s="533">
        <v>0</v>
      </c>
      <c r="R13" s="610">
        <v>2016</v>
      </c>
      <c r="S13" s="531" t="s">
        <v>21</v>
      </c>
      <c r="T13" s="615">
        <v>2016</v>
      </c>
      <c r="U13" s="534" t="s">
        <v>20</v>
      </c>
      <c r="V13" s="533">
        <v>86</v>
      </c>
      <c r="W13" s="533">
        <v>16</v>
      </c>
      <c r="X13" s="533">
        <v>62</v>
      </c>
      <c r="Y13" s="533">
        <v>4</v>
      </c>
      <c r="Z13" s="533">
        <v>0</v>
      </c>
      <c r="AA13" s="533">
        <v>4</v>
      </c>
      <c r="AB13" s="533">
        <v>0</v>
      </c>
      <c r="AC13" s="533"/>
      <c r="AD13" s="533">
        <v>58</v>
      </c>
      <c r="AE13" s="533">
        <v>34</v>
      </c>
      <c r="AF13" s="533">
        <v>12</v>
      </c>
      <c r="AG13" s="533">
        <v>11</v>
      </c>
      <c r="AH13" s="533">
        <v>1</v>
      </c>
      <c r="AI13" s="533">
        <v>0</v>
      </c>
      <c r="AJ13" s="533">
        <v>0</v>
      </c>
      <c r="AK13" s="610">
        <v>2016</v>
      </c>
      <c r="AL13" s="531" t="s">
        <v>21</v>
      </c>
    </row>
    <row r="14" spans="1:38" s="535" customFormat="1" ht="18.95" customHeight="1">
      <c r="A14" s="615"/>
      <c r="B14" s="534" t="s">
        <v>22</v>
      </c>
      <c r="C14" s="528">
        <v>116819</v>
      </c>
      <c r="D14" s="527">
        <v>70131</v>
      </c>
      <c r="E14" s="527">
        <v>40582</v>
      </c>
      <c r="F14" s="527">
        <v>1335</v>
      </c>
      <c r="G14" s="527">
        <v>2657</v>
      </c>
      <c r="H14" s="527">
        <v>2114</v>
      </c>
      <c r="I14" s="527">
        <v>0</v>
      </c>
      <c r="J14" s="533"/>
      <c r="K14" s="533">
        <v>87956</v>
      </c>
      <c r="L14" s="533">
        <v>55550</v>
      </c>
      <c r="M14" s="533">
        <v>30637</v>
      </c>
      <c r="N14" s="533">
        <v>220</v>
      </c>
      <c r="O14" s="533">
        <v>0</v>
      </c>
      <c r="P14" s="533">
        <v>1549</v>
      </c>
      <c r="Q14" s="533">
        <v>0</v>
      </c>
      <c r="R14" s="532" t="s">
        <v>120</v>
      </c>
      <c r="S14" s="529"/>
      <c r="T14" s="536"/>
      <c r="U14" s="534" t="s">
        <v>22</v>
      </c>
      <c r="V14" s="533">
        <v>14777</v>
      </c>
      <c r="W14" s="533">
        <v>3200</v>
      </c>
      <c r="X14" s="533">
        <v>8302</v>
      </c>
      <c r="Y14" s="533">
        <v>161</v>
      </c>
      <c r="Z14" s="533">
        <v>2549</v>
      </c>
      <c r="AA14" s="533">
        <v>565</v>
      </c>
      <c r="AB14" s="533">
        <v>0</v>
      </c>
      <c r="AC14" s="533"/>
      <c r="AD14" s="533">
        <v>14086</v>
      </c>
      <c r="AE14" s="533">
        <v>11381</v>
      </c>
      <c r="AF14" s="533">
        <v>1643</v>
      </c>
      <c r="AG14" s="533">
        <v>954</v>
      </c>
      <c r="AH14" s="533">
        <v>108</v>
      </c>
      <c r="AI14" s="533">
        <v>0</v>
      </c>
      <c r="AJ14" s="533">
        <v>0</v>
      </c>
      <c r="AK14" s="532" t="s">
        <v>624</v>
      </c>
      <c r="AL14" s="529"/>
    </row>
    <row r="15" spans="1:38" s="535" customFormat="1" ht="18.95" customHeight="1">
      <c r="A15" s="615">
        <v>2017</v>
      </c>
      <c r="B15" s="534" t="s">
        <v>20</v>
      </c>
      <c r="C15" s="528">
        <v>477</v>
      </c>
      <c r="D15" s="527">
        <v>225</v>
      </c>
      <c r="E15" s="527">
        <v>177</v>
      </c>
      <c r="F15" s="527">
        <v>32</v>
      </c>
      <c r="G15" s="527">
        <v>7</v>
      </c>
      <c r="H15" s="527">
        <v>21</v>
      </c>
      <c r="I15" s="527">
        <v>15</v>
      </c>
      <c r="J15" s="533"/>
      <c r="K15" s="533">
        <v>293</v>
      </c>
      <c r="L15" s="533">
        <v>179</v>
      </c>
      <c r="M15" s="533">
        <v>76</v>
      </c>
      <c r="N15" s="533">
        <v>13</v>
      </c>
      <c r="O15" s="533">
        <v>3</v>
      </c>
      <c r="P15" s="533">
        <v>19</v>
      </c>
      <c r="Q15" s="533">
        <v>3</v>
      </c>
      <c r="R15" s="645" t="s">
        <v>654</v>
      </c>
      <c r="S15" s="531" t="s">
        <v>21</v>
      </c>
      <c r="T15" s="615">
        <v>2017</v>
      </c>
      <c r="U15" s="534" t="s">
        <v>20</v>
      </c>
      <c r="V15" s="533">
        <v>137</v>
      </c>
      <c r="W15" s="533">
        <v>23</v>
      </c>
      <c r="X15" s="533">
        <v>94</v>
      </c>
      <c r="Y15" s="533">
        <v>7</v>
      </c>
      <c r="Z15" s="533">
        <v>4</v>
      </c>
      <c r="AA15" s="533">
        <v>0</v>
      </c>
      <c r="AB15" s="533">
        <v>9</v>
      </c>
      <c r="AC15" s="533"/>
      <c r="AD15" s="533">
        <v>47</v>
      </c>
      <c r="AE15" s="533">
        <v>23</v>
      </c>
      <c r="AF15" s="533">
        <v>7</v>
      </c>
      <c r="AG15" s="533">
        <v>12</v>
      </c>
      <c r="AH15" s="533">
        <v>0</v>
      </c>
      <c r="AI15" s="533">
        <v>2</v>
      </c>
      <c r="AJ15" s="533">
        <v>3</v>
      </c>
      <c r="AK15" s="610">
        <v>2017</v>
      </c>
      <c r="AL15" s="531" t="s">
        <v>21</v>
      </c>
    </row>
    <row r="16" spans="1:38" s="535" customFormat="1" ht="18.95" customHeight="1">
      <c r="A16" s="615"/>
      <c r="B16" s="534" t="s">
        <v>22</v>
      </c>
      <c r="C16" s="528">
        <v>193238</v>
      </c>
      <c r="D16" s="527">
        <v>136879</v>
      </c>
      <c r="E16" s="527">
        <v>26345</v>
      </c>
      <c r="F16" s="527">
        <v>2557</v>
      </c>
      <c r="G16" s="527">
        <v>3089</v>
      </c>
      <c r="H16" s="527">
        <v>2691</v>
      </c>
      <c r="I16" s="527">
        <v>21677</v>
      </c>
      <c r="J16" s="533"/>
      <c r="K16" s="533">
        <v>109720</v>
      </c>
      <c r="L16" s="533">
        <v>87270</v>
      </c>
      <c r="M16" s="533">
        <v>15067</v>
      </c>
      <c r="N16" s="533">
        <v>905</v>
      </c>
      <c r="O16" s="533">
        <v>3089</v>
      </c>
      <c r="P16" s="533">
        <v>2148</v>
      </c>
      <c r="Q16" s="533">
        <v>1242</v>
      </c>
      <c r="R16" s="787" t="s">
        <v>120</v>
      </c>
      <c r="S16" s="788"/>
      <c r="T16" s="536"/>
      <c r="U16" s="534" t="s">
        <v>22</v>
      </c>
      <c r="V16" s="533">
        <v>25367</v>
      </c>
      <c r="W16" s="533">
        <v>9513</v>
      </c>
      <c r="X16" s="533">
        <v>10089</v>
      </c>
      <c r="Y16" s="533">
        <v>97</v>
      </c>
      <c r="Z16" s="533">
        <v>0</v>
      </c>
      <c r="AA16" s="533">
        <v>0</v>
      </c>
      <c r="AB16" s="533">
        <v>5668</v>
      </c>
      <c r="AC16" s="533"/>
      <c r="AD16" s="533">
        <v>58151</v>
      </c>
      <c r="AE16" s="533">
        <v>40096</v>
      </c>
      <c r="AF16" s="533">
        <v>1190</v>
      </c>
      <c r="AG16" s="533">
        <v>1555</v>
      </c>
      <c r="AH16" s="533">
        <v>0</v>
      </c>
      <c r="AI16" s="533">
        <v>544</v>
      </c>
      <c r="AJ16" s="533">
        <v>14766</v>
      </c>
      <c r="AK16" s="532" t="s">
        <v>404</v>
      </c>
      <c r="AL16" s="529"/>
    </row>
    <row r="17" spans="1:38" s="535" customFormat="1" ht="18.95" customHeight="1">
      <c r="A17" s="536">
        <v>2018</v>
      </c>
      <c r="B17" s="655" t="s">
        <v>20</v>
      </c>
      <c r="C17" s="656">
        <v>0</v>
      </c>
      <c r="D17" s="657">
        <v>0</v>
      </c>
      <c r="E17" s="657">
        <v>0</v>
      </c>
      <c r="F17" s="657">
        <v>0</v>
      </c>
      <c r="G17" s="657">
        <v>0</v>
      </c>
      <c r="H17" s="657">
        <v>0</v>
      </c>
      <c r="I17" s="657">
        <v>0</v>
      </c>
      <c r="J17" s="658"/>
      <c r="K17" s="656">
        <v>136</v>
      </c>
      <c r="L17" s="658">
        <v>93</v>
      </c>
      <c r="M17" s="658">
        <v>33</v>
      </c>
      <c r="N17" s="658">
        <v>0</v>
      </c>
      <c r="O17" s="658">
        <v>0</v>
      </c>
      <c r="P17" s="658">
        <v>7</v>
      </c>
      <c r="Q17" s="658">
        <v>3</v>
      </c>
      <c r="R17" s="659">
        <v>2018</v>
      </c>
      <c r="S17" s="660" t="s">
        <v>21</v>
      </c>
      <c r="T17" s="536">
        <v>2018</v>
      </c>
      <c r="U17" s="655" t="s">
        <v>20</v>
      </c>
      <c r="V17" s="656">
        <v>52</v>
      </c>
      <c r="W17" s="658">
        <v>23</v>
      </c>
      <c r="X17" s="658">
        <v>28</v>
      </c>
      <c r="Y17" s="658">
        <v>0</v>
      </c>
      <c r="Z17" s="658">
        <v>1</v>
      </c>
      <c r="AA17" s="658">
        <v>0</v>
      </c>
      <c r="AB17" s="658">
        <v>0</v>
      </c>
      <c r="AC17" s="658"/>
      <c r="AD17" s="656">
        <v>29</v>
      </c>
      <c r="AE17" s="658">
        <v>15</v>
      </c>
      <c r="AF17" s="658">
        <v>7</v>
      </c>
      <c r="AG17" s="658">
        <v>6</v>
      </c>
      <c r="AH17" s="658">
        <v>0</v>
      </c>
      <c r="AI17" s="658">
        <v>1</v>
      </c>
      <c r="AJ17" s="658">
        <v>0</v>
      </c>
      <c r="AK17" s="661">
        <v>2018</v>
      </c>
      <c r="AL17" s="660" t="s">
        <v>21</v>
      </c>
    </row>
    <row r="18" spans="1:38" s="535" customFormat="1" ht="18.95" customHeight="1">
      <c r="A18" s="536"/>
      <c r="B18" s="655" t="s">
        <v>22</v>
      </c>
      <c r="C18" s="656">
        <v>161496.47900000002</v>
      </c>
      <c r="D18" s="656">
        <v>141234.179</v>
      </c>
      <c r="E18" s="656">
        <v>15923.859999999999</v>
      </c>
      <c r="F18" s="656">
        <v>935.27</v>
      </c>
      <c r="G18" s="656">
        <v>336.76</v>
      </c>
      <c r="H18" s="656">
        <v>902.61</v>
      </c>
      <c r="I18" s="656">
        <v>2163.8000000000002</v>
      </c>
      <c r="J18" s="658"/>
      <c r="K18" s="656">
        <v>103704.05900000002</v>
      </c>
      <c r="L18" s="658">
        <v>90111.27900000001</v>
      </c>
      <c r="M18" s="658">
        <v>10583.099999999999</v>
      </c>
      <c r="N18" s="658">
        <v>0</v>
      </c>
      <c r="O18" s="658">
        <v>0</v>
      </c>
      <c r="P18" s="658">
        <v>845.88</v>
      </c>
      <c r="Q18" s="658">
        <v>2163.8000000000002</v>
      </c>
      <c r="R18" s="662" t="s">
        <v>120</v>
      </c>
      <c r="S18" s="663"/>
      <c r="T18" s="536"/>
      <c r="U18" s="655" t="s">
        <v>22</v>
      </c>
      <c r="V18" s="656">
        <v>14907</v>
      </c>
      <c r="W18" s="658">
        <v>10987.08</v>
      </c>
      <c r="X18" s="658">
        <v>3583.16</v>
      </c>
      <c r="Y18" s="658">
        <v>0</v>
      </c>
      <c r="Z18" s="658">
        <v>336.76</v>
      </c>
      <c r="AA18" s="658">
        <v>0</v>
      </c>
      <c r="AB18" s="658">
        <v>0</v>
      </c>
      <c r="AC18" s="658"/>
      <c r="AD18" s="656">
        <v>42885.42</v>
      </c>
      <c r="AE18" s="658">
        <v>40135.82</v>
      </c>
      <c r="AF18" s="658">
        <v>1757.6</v>
      </c>
      <c r="AG18" s="658">
        <v>935.27</v>
      </c>
      <c r="AH18" s="658">
        <v>0</v>
      </c>
      <c r="AI18" s="658">
        <v>56.73</v>
      </c>
      <c r="AJ18" s="664">
        <v>0</v>
      </c>
      <c r="AK18" s="665" t="s">
        <v>120</v>
      </c>
      <c r="AL18" s="663"/>
    </row>
    <row r="19" spans="1:38" s="530" customFormat="1" ht="18.95" customHeight="1">
      <c r="A19" s="666" t="s">
        <v>246</v>
      </c>
      <c r="B19" s="534" t="s">
        <v>247</v>
      </c>
      <c r="C19" s="656">
        <v>93</v>
      </c>
      <c r="D19" s="656">
        <v>79</v>
      </c>
      <c r="E19" s="656">
        <v>5</v>
      </c>
      <c r="F19" s="656">
        <v>0</v>
      </c>
      <c r="G19" s="656">
        <v>0</v>
      </c>
      <c r="H19" s="656">
        <v>7</v>
      </c>
      <c r="I19" s="656">
        <v>2</v>
      </c>
      <c r="J19" s="533"/>
      <c r="K19" s="656">
        <v>87</v>
      </c>
      <c r="L19" s="533">
        <v>74</v>
      </c>
      <c r="M19" s="533">
        <v>4</v>
      </c>
      <c r="N19" s="533"/>
      <c r="O19" s="533"/>
      <c r="P19" s="533">
        <v>7</v>
      </c>
      <c r="Q19" s="533">
        <v>2</v>
      </c>
      <c r="R19" s="532"/>
      <c r="S19" s="531" t="s">
        <v>23</v>
      </c>
      <c r="T19" s="667" t="s">
        <v>246</v>
      </c>
      <c r="U19" s="668" t="s">
        <v>20</v>
      </c>
      <c r="V19" s="656">
        <v>3</v>
      </c>
      <c r="W19" s="533">
        <v>2</v>
      </c>
      <c r="X19" s="533">
        <v>1</v>
      </c>
      <c r="Y19" s="533"/>
      <c r="Z19" s="533"/>
      <c r="AA19" s="533"/>
      <c r="AB19" s="533"/>
      <c r="AC19" s="533"/>
      <c r="AD19" s="656">
        <v>3</v>
      </c>
      <c r="AE19" s="533">
        <v>3</v>
      </c>
      <c r="AF19" s="533"/>
      <c r="AG19" s="533"/>
      <c r="AH19" s="533"/>
      <c r="AI19" s="533"/>
      <c r="AJ19" s="669"/>
      <c r="AK19" s="531" t="s">
        <v>631</v>
      </c>
      <c r="AL19" s="531" t="s">
        <v>23</v>
      </c>
    </row>
    <row r="20" spans="1:38" s="530" customFormat="1" ht="18.95" customHeight="1">
      <c r="A20" s="670"/>
      <c r="B20" s="671" t="s">
        <v>22</v>
      </c>
      <c r="C20" s="656">
        <v>38556.14</v>
      </c>
      <c r="D20" s="656">
        <v>36883.659999999996</v>
      </c>
      <c r="E20" s="656">
        <v>646.53</v>
      </c>
      <c r="F20" s="656">
        <v>0</v>
      </c>
      <c r="G20" s="656">
        <v>0</v>
      </c>
      <c r="H20" s="656">
        <v>845.88</v>
      </c>
      <c r="I20" s="656">
        <v>180.07</v>
      </c>
      <c r="J20" s="533"/>
      <c r="K20" s="656">
        <v>37311.21</v>
      </c>
      <c r="L20" s="533">
        <v>35856.400000000001</v>
      </c>
      <c r="M20" s="533">
        <v>428.86</v>
      </c>
      <c r="N20" s="533"/>
      <c r="O20" s="533"/>
      <c r="P20" s="533">
        <v>845.88</v>
      </c>
      <c r="Q20" s="533">
        <v>180.07</v>
      </c>
      <c r="R20" s="532" t="s">
        <v>120</v>
      </c>
      <c r="S20" s="529"/>
      <c r="T20" s="672"/>
      <c r="U20" s="673" t="s">
        <v>22</v>
      </c>
      <c r="V20" s="656">
        <v>870.12</v>
      </c>
      <c r="W20" s="533">
        <v>652.45000000000005</v>
      </c>
      <c r="X20" s="533">
        <v>217.67</v>
      </c>
      <c r="Y20" s="533"/>
      <c r="Z20" s="533"/>
      <c r="AA20" s="533"/>
      <c r="AB20" s="533"/>
      <c r="AC20" s="533"/>
      <c r="AD20" s="656">
        <v>374.81</v>
      </c>
      <c r="AE20" s="533">
        <v>374.81</v>
      </c>
      <c r="AF20" s="533"/>
      <c r="AG20" s="533"/>
      <c r="AH20" s="533"/>
      <c r="AI20" s="533"/>
      <c r="AJ20" s="669"/>
      <c r="AK20" s="674" t="s">
        <v>120</v>
      </c>
      <c r="AL20" s="529"/>
    </row>
    <row r="21" spans="1:38" s="530" customFormat="1" ht="18.95" customHeight="1">
      <c r="A21" s="675" t="s">
        <v>248</v>
      </c>
      <c r="B21" s="671" t="s">
        <v>20</v>
      </c>
      <c r="C21" s="656">
        <v>75</v>
      </c>
      <c r="D21" s="656">
        <v>36</v>
      </c>
      <c r="E21" s="656">
        <v>32</v>
      </c>
      <c r="F21" s="656">
        <v>6</v>
      </c>
      <c r="G21" s="656">
        <v>0</v>
      </c>
      <c r="H21" s="656">
        <v>1</v>
      </c>
      <c r="I21" s="656">
        <v>0</v>
      </c>
      <c r="J21" s="533"/>
      <c r="K21" s="656">
        <v>38</v>
      </c>
      <c r="L21" s="533">
        <v>14</v>
      </c>
      <c r="M21" s="533">
        <v>24</v>
      </c>
      <c r="N21" s="533"/>
      <c r="O21" s="533"/>
      <c r="P21" s="533"/>
      <c r="Q21" s="533"/>
      <c r="R21" s="676"/>
      <c r="S21" s="531" t="s">
        <v>23</v>
      </c>
      <c r="T21" s="672" t="s">
        <v>248</v>
      </c>
      <c r="U21" s="673" t="s">
        <v>20</v>
      </c>
      <c r="V21" s="656">
        <v>12</v>
      </c>
      <c r="W21" s="533">
        <v>10</v>
      </c>
      <c r="X21" s="533">
        <v>2</v>
      </c>
      <c r="Y21" s="533"/>
      <c r="Z21" s="533"/>
      <c r="AA21" s="533"/>
      <c r="AB21" s="533"/>
      <c r="AC21" s="533"/>
      <c r="AD21" s="656">
        <v>25</v>
      </c>
      <c r="AE21" s="533">
        <v>12</v>
      </c>
      <c r="AF21" s="533">
        <v>6</v>
      </c>
      <c r="AG21" s="533">
        <v>6</v>
      </c>
      <c r="AH21" s="533"/>
      <c r="AI21" s="533">
        <v>1</v>
      </c>
      <c r="AJ21" s="669"/>
      <c r="AK21" s="531" t="s">
        <v>183</v>
      </c>
      <c r="AL21" s="531" t="s">
        <v>23</v>
      </c>
    </row>
    <row r="22" spans="1:38" s="530" customFormat="1" ht="18.95" customHeight="1">
      <c r="A22" s="670"/>
      <c r="B22" s="671" t="s">
        <v>22</v>
      </c>
      <c r="C22" s="656">
        <v>103901.34</v>
      </c>
      <c r="D22" s="656">
        <v>94220.57</v>
      </c>
      <c r="E22" s="656">
        <v>8688.77</v>
      </c>
      <c r="F22" s="656">
        <v>935.27</v>
      </c>
      <c r="G22" s="656">
        <v>0</v>
      </c>
      <c r="H22" s="656">
        <v>56.73</v>
      </c>
      <c r="I22" s="656">
        <v>0</v>
      </c>
      <c r="J22" s="533"/>
      <c r="K22" s="656">
        <v>52389.59</v>
      </c>
      <c r="L22" s="533">
        <v>44656.18</v>
      </c>
      <c r="M22" s="533">
        <v>7733.41</v>
      </c>
      <c r="N22" s="533"/>
      <c r="O22" s="533"/>
      <c r="P22" s="533"/>
      <c r="Q22" s="533"/>
      <c r="R22" s="532" t="s">
        <v>120</v>
      </c>
      <c r="S22" s="529"/>
      <c r="T22" s="672"/>
      <c r="U22" s="673" t="s">
        <v>22</v>
      </c>
      <c r="V22" s="656">
        <v>9902.58</v>
      </c>
      <c r="W22" s="533">
        <v>9803.3799999999992</v>
      </c>
      <c r="X22" s="533">
        <v>99.2</v>
      </c>
      <c r="Y22" s="533"/>
      <c r="Z22" s="533"/>
      <c r="AA22" s="533"/>
      <c r="AB22" s="533"/>
      <c r="AC22" s="533"/>
      <c r="AD22" s="656">
        <v>41609.170000000006</v>
      </c>
      <c r="AE22" s="533">
        <v>39761.01</v>
      </c>
      <c r="AF22" s="533">
        <v>856.16</v>
      </c>
      <c r="AG22" s="533">
        <v>935.27</v>
      </c>
      <c r="AH22" s="533"/>
      <c r="AI22" s="533">
        <v>56.73</v>
      </c>
      <c r="AJ22" s="669"/>
      <c r="AK22" s="674" t="s">
        <v>120</v>
      </c>
      <c r="AL22" s="529"/>
    </row>
    <row r="23" spans="1:38" s="530" customFormat="1" ht="18.95" customHeight="1">
      <c r="A23" s="670" t="s">
        <v>249</v>
      </c>
      <c r="B23" s="671" t="s">
        <v>20</v>
      </c>
      <c r="C23" s="656">
        <v>0</v>
      </c>
      <c r="D23" s="656">
        <v>0</v>
      </c>
      <c r="E23" s="656">
        <v>0</v>
      </c>
      <c r="F23" s="656">
        <v>0</v>
      </c>
      <c r="G23" s="656">
        <v>0</v>
      </c>
      <c r="H23" s="656">
        <v>0</v>
      </c>
      <c r="I23" s="656">
        <v>0</v>
      </c>
      <c r="J23" s="533"/>
      <c r="K23" s="656">
        <v>0</v>
      </c>
      <c r="L23" s="533"/>
      <c r="M23" s="533"/>
      <c r="N23" s="533"/>
      <c r="O23" s="533"/>
      <c r="P23" s="533"/>
      <c r="Q23" s="533"/>
      <c r="R23" s="676"/>
      <c r="S23" s="531" t="s">
        <v>23</v>
      </c>
      <c r="T23" s="672" t="s">
        <v>249</v>
      </c>
      <c r="U23" s="673" t="s">
        <v>20</v>
      </c>
      <c r="V23" s="656">
        <v>0</v>
      </c>
      <c r="W23" s="533"/>
      <c r="X23" s="533"/>
      <c r="Y23" s="533"/>
      <c r="Z23" s="533"/>
      <c r="AA23" s="533"/>
      <c r="AB23" s="533"/>
      <c r="AC23" s="533"/>
      <c r="AD23" s="656">
        <v>0</v>
      </c>
      <c r="AE23" s="533"/>
      <c r="AF23" s="533"/>
      <c r="AG23" s="533"/>
      <c r="AH23" s="533"/>
      <c r="AI23" s="533"/>
      <c r="AJ23" s="669"/>
      <c r="AK23" s="677" t="s">
        <v>677</v>
      </c>
      <c r="AL23" s="531" t="s">
        <v>23</v>
      </c>
    </row>
    <row r="24" spans="1:38" s="530" customFormat="1" ht="18.95" customHeight="1">
      <c r="A24" s="670"/>
      <c r="B24" s="671" t="s">
        <v>22</v>
      </c>
      <c r="C24" s="656">
        <v>0</v>
      </c>
      <c r="D24" s="656">
        <v>0</v>
      </c>
      <c r="E24" s="656">
        <v>0</v>
      </c>
      <c r="F24" s="656">
        <v>0</v>
      </c>
      <c r="G24" s="656">
        <v>0</v>
      </c>
      <c r="H24" s="656">
        <v>0</v>
      </c>
      <c r="I24" s="656">
        <v>0</v>
      </c>
      <c r="J24" s="533"/>
      <c r="K24" s="656">
        <v>0</v>
      </c>
      <c r="L24" s="533"/>
      <c r="M24" s="533"/>
      <c r="N24" s="533"/>
      <c r="O24" s="533"/>
      <c r="P24" s="533"/>
      <c r="Q24" s="533"/>
      <c r="R24" s="532" t="s">
        <v>120</v>
      </c>
      <c r="S24" s="529"/>
      <c r="T24" s="672"/>
      <c r="U24" s="673" t="s">
        <v>22</v>
      </c>
      <c r="V24" s="656">
        <v>0</v>
      </c>
      <c r="W24" s="533"/>
      <c r="X24" s="533"/>
      <c r="Y24" s="533"/>
      <c r="Z24" s="533"/>
      <c r="AA24" s="533"/>
      <c r="AB24" s="533"/>
      <c r="AC24" s="533"/>
      <c r="AD24" s="656">
        <v>0</v>
      </c>
      <c r="AE24" s="533"/>
      <c r="AF24" s="533"/>
      <c r="AG24" s="533"/>
      <c r="AH24" s="533"/>
      <c r="AI24" s="533"/>
      <c r="AJ24" s="669"/>
      <c r="AK24" s="674" t="s">
        <v>120</v>
      </c>
      <c r="AL24" s="529"/>
    </row>
    <row r="25" spans="1:38" s="530" customFormat="1" ht="18.95" customHeight="1">
      <c r="A25" s="670" t="s">
        <v>250</v>
      </c>
      <c r="B25" s="671" t="s">
        <v>20</v>
      </c>
      <c r="C25" s="656">
        <v>15</v>
      </c>
      <c r="D25" s="656">
        <v>0</v>
      </c>
      <c r="E25" s="656">
        <v>14</v>
      </c>
      <c r="F25" s="656">
        <v>0</v>
      </c>
      <c r="G25" s="656">
        <v>0</v>
      </c>
      <c r="H25" s="656">
        <v>0</v>
      </c>
      <c r="I25" s="656">
        <v>1</v>
      </c>
      <c r="J25" s="533"/>
      <c r="K25" s="656">
        <v>3</v>
      </c>
      <c r="L25" s="533"/>
      <c r="M25" s="533">
        <v>2</v>
      </c>
      <c r="N25" s="533"/>
      <c r="O25" s="533"/>
      <c r="P25" s="533"/>
      <c r="Q25" s="533">
        <v>1</v>
      </c>
      <c r="R25" s="676"/>
      <c r="S25" s="531" t="s">
        <v>23</v>
      </c>
      <c r="T25" s="672" t="s">
        <v>250</v>
      </c>
      <c r="U25" s="673" t="s">
        <v>20</v>
      </c>
      <c r="V25" s="656">
        <v>12</v>
      </c>
      <c r="W25" s="533"/>
      <c r="X25" s="533">
        <v>12</v>
      </c>
      <c r="Y25" s="533"/>
      <c r="Z25" s="533"/>
      <c r="AA25" s="533"/>
      <c r="AB25" s="533"/>
      <c r="AC25" s="533"/>
      <c r="AD25" s="656">
        <v>0</v>
      </c>
      <c r="AE25" s="533"/>
      <c r="AF25" s="533"/>
      <c r="AG25" s="533"/>
      <c r="AH25" s="533"/>
      <c r="AI25" s="533"/>
      <c r="AJ25" s="669"/>
      <c r="AK25" s="678" t="s">
        <v>632</v>
      </c>
      <c r="AL25" s="531" t="s">
        <v>23</v>
      </c>
    </row>
    <row r="26" spans="1:38" s="530" customFormat="1" ht="18.95" customHeight="1">
      <c r="A26" s="670"/>
      <c r="B26" s="671" t="s">
        <v>22</v>
      </c>
      <c r="C26" s="656">
        <v>3695.79</v>
      </c>
      <c r="D26" s="656">
        <v>0</v>
      </c>
      <c r="E26" s="656">
        <v>1712.06</v>
      </c>
      <c r="F26" s="656">
        <v>0</v>
      </c>
      <c r="G26" s="656">
        <v>0</v>
      </c>
      <c r="H26" s="656">
        <v>0</v>
      </c>
      <c r="I26" s="656">
        <v>1983.73</v>
      </c>
      <c r="J26" s="533"/>
      <c r="K26" s="656">
        <v>3493.59</v>
      </c>
      <c r="L26" s="533"/>
      <c r="M26" s="533">
        <v>1509.86</v>
      </c>
      <c r="N26" s="533"/>
      <c r="O26" s="533"/>
      <c r="P26" s="533"/>
      <c r="Q26" s="533">
        <v>1983.73</v>
      </c>
      <c r="R26" s="532" t="s">
        <v>120</v>
      </c>
      <c r="S26" s="529"/>
      <c r="T26" s="672"/>
      <c r="U26" s="673" t="s">
        <v>22</v>
      </c>
      <c r="V26" s="656">
        <v>202.2</v>
      </c>
      <c r="W26" s="533"/>
      <c r="X26" s="533">
        <v>202.2</v>
      </c>
      <c r="Y26" s="533"/>
      <c r="Z26" s="533"/>
      <c r="AA26" s="533"/>
      <c r="AB26" s="533"/>
      <c r="AC26" s="533"/>
      <c r="AD26" s="656">
        <v>0</v>
      </c>
      <c r="AE26" s="533"/>
      <c r="AF26" s="533"/>
      <c r="AG26" s="533"/>
      <c r="AH26" s="533"/>
      <c r="AI26" s="533"/>
      <c r="AJ26" s="669"/>
      <c r="AK26" s="674" t="s">
        <v>120</v>
      </c>
      <c r="AL26" s="529"/>
    </row>
    <row r="27" spans="1:38" s="530" customFormat="1" ht="18.95" customHeight="1">
      <c r="A27" s="670" t="s">
        <v>678</v>
      </c>
      <c r="B27" s="671" t="s">
        <v>20</v>
      </c>
      <c r="C27" s="656">
        <v>20</v>
      </c>
      <c r="D27" s="656">
        <v>14</v>
      </c>
      <c r="E27" s="656">
        <v>5</v>
      </c>
      <c r="F27" s="656">
        <v>0</v>
      </c>
      <c r="G27" s="656">
        <v>1</v>
      </c>
      <c r="H27" s="656">
        <v>0</v>
      </c>
      <c r="I27" s="656">
        <v>0</v>
      </c>
      <c r="J27" s="533"/>
      <c r="K27" s="656">
        <v>3</v>
      </c>
      <c r="L27" s="533">
        <v>3</v>
      </c>
      <c r="M27" s="533"/>
      <c r="N27" s="533"/>
      <c r="O27" s="533"/>
      <c r="P27" s="533"/>
      <c r="Q27" s="533"/>
      <c r="R27" s="676"/>
      <c r="S27" s="531" t="s">
        <v>23</v>
      </c>
      <c r="T27" s="672" t="s">
        <v>678</v>
      </c>
      <c r="U27" s="673" t="s">
        <v>20</v>
      </c>
      <c r="V27" s="656">
        <v>17</v>
      </c>
      <c r="W27" s="533">
        <v>11</v>
      </c>
      <c r="X27" s="533">
        <v>5</v>
      </c>
      <c r="Y27" s="533"/>
      <c r="Z27" s="533">
        <v>1</v>
      </c>
      <c r="AA27" s="533"/>
      <c r="AB27" s="533"/>
      <c r="AC27" s="533"/>
      <c r="AD27" s="656">
        <v>0</v>
      </c>
      <c r="AE27" s="533"/>
      <c r="AF27" s="533"/>
      <c r="AG27" s="533"/>
      <c r="AH27" s="533"/>
      <c r="AI27" s="533"/>
      <c r="AJ27" s="669"/>
      <c r="AK27" s="679" t="s">
        <v>679</v>
      </c>
      <c r="AL27" s="531" t="s">
        <v>23</v>
      </c>
    </row>
    <row r="28" spans="1:38" s="530" customFormat="1" ht="18.95" customHeight="1">
      <c r="A28" s="670"/>
      <c r="B28" s="671" t="s">
        <v>22</v>
      </c>
      <c r="C28" s="656">
        <v>4236.8890000000001</v>
      </c>
      <c r="D28" s="656">
        <v>3804.1289999999999</v>
      </c>
      <c r="E28" s="656">
        <v>96</v>
      </c>
      <c r="F28" s="656">
        <v>0</v>
      </c>
      <c r="G28" s="656">
        <v>336.76</v>
      </c>
      <c r="H28" s="656">
        <v>0</v>
      </c>
      <c r="I28" s="656">
        <v>0</v>
      </c>
      <c r="J28" s="533"/>
      <c r="K28" s="656">
        <v>3272.8789999999999</v>
      </c>
      <c r="L28" s="533">
        <v>3272.8789999999999</v>
      </c>
      <c r="M28" s="533"/>
      <c r="N28" s="533"/>
      <c r="O28" s="533"/>
      <c r="P28" s="533"/>
      <c r="Q28" s="533"/>
      <c r="R28" s="532" t="s">
        <v>120</v>
      </c>
      <c r="S28" s="529"/>
      <c r="T28" s="672"/>
      <c r="U28" s="673" t="s">
        <v>22</v>
      </c>
      <c r="V28" s="656">
        <v>964.01</v>
      </c>
      <c r="W28" s="533">
        <v>531.25</v>
      </c>
      <c r="X28" s="533">
        <v>96</v>
      </c>
      <c r="Y28" s="533"/>
      <c r="Z28" s="533">
        <v>336.76</v>
      </c>
      <c r="AA28" s="533"/>
      <c r="AB28" s="533"/>
      <c r="AC28" s="533"/>
      <c r="AD28" s="656">
        <v>0</v>
      </c>
      <c r="AE28" s="533"/>
      <c r="AF28" s="533"/>
      <c r="AG28" s="533"/>
      <c r="AH28" s="533"/>
      <c r="AI28" s="533"/>
      <c r="AJ28" s="669"/>
      <c r="AK28" s="674" t="s">
        <v>120</v>
      </c>
      <c r="AL28" s="529"/>
    </row>
    <row r="29" spans="1:38" s="530" customFormat="1" ht="18.95" customHeight="1">
      <c r="A29" s="670" t="s">
        <v>251</v>
      </c>
      <c r="B29" s="671" t="s">
        <v>20</v>
      </c>
      <c r="C29" s="656">
        <v>0</v>
      </c>
      <c r="D29" s="656">
        <v>0</v>
      </c>
      <c r="E29" s="656">
        <v>0</v>
      </c>
      <c r="F29" s="656">
        <v>0</v>
      </c>
      <c r="G29" s="656">
        <v>0</v>
      </c>
      <c r="H29" s="656">
        <v>0</v>
      </c>
      <c r="I29" s="656">
        <v>0</v>
      </c>
      <c r="J29" s="533"/>
      <c r="K29" s="656">
        <v>0</v>
      </c>
      <c r="L29" s="533"/>
      <c r="M29" s="533"/>
      <c r="N29" s="533"/>
      <c r="O29" s="533"/>
      <c r="P29" s="533"/>
      <c r="Q29" s="533"/>
      <c r="R29" s="680" t="s">
        <v>146</v>
      </c>
      <c r="S29" s="531" t="s">
        <v>23</v>
      </c>
      <c r="T29" s="672" t="s">
        <v>251</v>
      </c>
      <c r="U29" s="673" t="s">
        <v>20</v>
      </c>
      <c r="V29" s="656">
        <v>0</v>
      </c>
      <c r="W29" s="533"/>
      <c r="X29" s="533"/>
      <c r="Y29" s="533"/>
      <c r="Z29" s="533"/>
      <c r="AA29" s="533"/>
      <c r="AB29" s="533"/>
      <c r="AC29" s="533"/>
      <c r="AD29" s="656">
        <v>0</v>
      </c>
      <c r="AE29" s="533"/>
      <c r="AF29" s="533"/>
      <c r="AG29" s="533"/>
      <c r="AH29" s="533"/>
      <c r="AI29" s="533"/>
      <c r="AJ29" s="669"/>
      <c r="AK29" s="681" t="s">
        <v>146</v>
      </c>
      <c r="AL29" s="531" t="s">
        <v>23</v>
      </c>
    </row>
    <row r="30" spans="1:38" s="530" customFormat="1" ht="18.95" customHeight="1">
      <c r="A30" s="670"/>
      <c r="B30" s="671" t="s">
        <v>22</v>
      </c>
      <c r="C30" s="656">
        <v>0</v>
      </c>
      <c r="D30" s="656">
        <v>0</v>
      </c>
      <c r="E30" s="656">
        <v>0</v>
      </c>
      <c r="F30" s="656">
        <v>0</v>
      </c>
      <c r="G30" s="656">
        <v>0</v>
      </c>
      <c r="H30" s="656">
        <v>0</v>
      </c>
      <c r="I30" s="656">
        <v>0</v>
      </c>
      <c r="J30" s="533"/>
      <c r="K30" s="656">
        <v>0</v>
      </c>
      <c r="L30" s="533"/>
      <c r="M30" s="533"/>
      <c r="N30" s="533"/>
      <c r="O30" s="533"/>
      <c r="P30" s="533"/>
      <c r="Q30" s="533"/>
      <c r="R30" s="532" t="s">
        <v>120</v>
      </c>
      <c r="S30" s="529"/>
      <c r="T30" s="672"/>
      <c r="U30" s="673" t="s">
        <v>22</v>
      </c>
      <c r="V30" s="656">
        <v>0</v>
      </c>
      <c r="W30" s="533"/>
      <c r="X30" s="533"/>
      <c r="Y30" s="533"/>
      <c r="Z30" s="533"/>
      <c r="AA30" s="533"/>
      <c r="AB30" s="533"/>
      <c r="AC30" s="533"/>
      <c r="AD30" s="656">
        <v>0</v>
      </c>
      <c r="AE30" s="533"/>
      <c r="AF30" s="533"/>
      <c r="AG30" s="533"/>
      <c r="AH30" s="533"/>
      <c r="AI30" s="533"/>
      <c r="AJ30" s="669"/>
      <c r="AK30" s="674" t="s">
        <v>120</v>
      </c>
      <c r="AL30" s="529"/>
    </row>
    <row r="31" spans="1:38" s="530" customFormat="1" ht="18.95" customHeight="1">
      <c r="A31" s="670" t="s">
        <v>252</v>
      </c>
      <c r="B31" s="671" t="s">
        <v>20</v>
      </c>
      <c r="C31" s="656">
        <v>14</v>
      </c>
      <c r="D31" s="656">
        <v>2</v>
      </c>
      <c r="E31" s="656">
        <v>12</v>
      </c>
      <c r="F31" s="656">
        <v>0</v>
      </c>
      <c r="G31" s="656">
        <v>0</v>
      </c>
      <c r="H31" s="656">
        <v>0</v>
      </c>
      <c r="I31" s="656">
        <v>0</v>
      </c>
      <c r="J31" s="533"/>
      <c r="K31" s="656">
        <v>5</v>
      </c>
      <c r="L31" s="533">
        <v>2</v>
      </c>
      <c r="M31" s="533">
        <v>3</v>
      </c>
      <c r="N31" s="533"/>
      <c r="O31" s="533"/>
      <c r="P31" s="533"/>
      <c r="Q31" s="533"/>
      <c r="R31" s="676" t="s">
        <v>253</v>
      </c>
      <c r="S31" s="531" t="s">
        <v>23</v>
      </c>
      <c r="T31" s="672" t="s">
        <v>252</v>
      </c>
      <c r="U31" s="673" t="s">
        <v>20</v>
      </c>
      <c r="V31" s="656">
        <v>8</v>
      </c>
      <c r="W31" s="533"/>
      <c r="X31" s="533">
        <v>8</v>
      </c>
      <c r="Y31" s="533"/>
      <c r="Z31" s="533"/>
      <c r="AA31" s="533"/>
      <c r="AB31" s="533"/>
      <c r="AC31" s="533"/>
      <c r="AD31" s="656">
        <v>1</v>
      </c>
      <c r="AE31" s="533"/>
      <c r="AF31" s="533">
        <v>1</v>
      </c>
      <c r="AG31" s="533"/>
      <c r="AH31" s="533"/>
      <c r="AI31" s="533"/>
      <c r="AJ31" s="669"/>
      <c r="AK31" s="667" t="s">
        <v>253</v>
      </c>
      <c r="AL31" s="531" t="s">
        <v>23</v>
      </c>
    </row>
    <row r="32" spans="1:38" s="530" customFormat="1" ht="18.95" customHeight="1">
      <c r="A32" s="670"/>
      <c r="B32" s="671" t="s">
        <v>22</v>
      </c>
      <c r="C32" s="656">
        <v>11106.320000000002</v>
      </c>
      <c r="D32" s="656">
        <v>6325.82</v>
      </c>
      <c r="E32" s="656">
        <v>4780.5</v>
      </c>
      <c r="F32" s="656">
        <v>0</v>
      </c>
      <c r="G32" s="656">
        <v>0</v>
      </c>
      <c r="H32" s="656">
        <v>0</v>
      </c>
      <c r="I32" s="656">
        <v>0</v>
      </c>
      <c r="J32" s="533"/>
      <c r="K32" s="656">
        <v>7236.79</v>
      </c>
      <c r="L32" s="533">
        <v>6325.82</v>
      </c>
      <c r="M32" s="533">
        <v>910.97</v>
      </c>
      <c r="N32" s="533"/>
      <c r="O32" s="533"/>
      <c r="P32" s="533"/>
      <c r="Q32" s="533"/>
      <c r="R32" s="532" t="s">
        <v>120</v>
      </c>
      <c r="S32" s="529"/>
      <c r="T32" s="672"/>
      <c r="U32" s="673" t="s">
        <v>22</v>
      </c>
      <c r="V32" s="656">
        <v>2968.09</v>
      </c>
      <c r="W32" s="533"/>
      <c r="X32" s="533">
        <v>2968.09</v>
      </c>
      <c r="Y32" s="533"/>
      <c r="Z32" s="533"/>
      <c r="AA32" s="533"/>
      <c r="AB32" s="533"/>
      <c r="AC32" s="533"/>
      <c r="AD32" s="656">
        <v>901.44</v>
      </c>
      <c r="AE32" s="533"/>
      <c r="AF32" s="533">
        <v>901.44</v>
      </c>
      <c r="AG32" s="533"/>
      <c r="AH32" s="533"/>
      <c r="AI32" s="533"/>
      <c r="AJ32" s="669"/>
      <c r="AK32" s="674" t="s">
        <v>120</v>
      </c>
      <c r="AL32" s="529"/>
    </row>
    <row r="33" spans="1:38" ht="4.5" customHeight="1">
      <c r="A33" s="120"/>
      <c r="B33" s="130"/>
      <c r="C33" s="179"/>
      <c r="D33" s="132"/>
      <c r="E33" s="133"/>
      <c r="F33" s="133"/>
      <c r="G33" s="133"/>
      <c r="H33" s="133"/>
      <c r="I33" s="133"/>
      <c r="J33" s="632"/>
      <c r="K33" s="133"/>
      <c r="L33" s="133"/>
      <c r="M33" s="133"/>
      <c r="N33" s="133"/>
      <c r="O33" s="133"/>
      <c r="P33" s="133"/>
      <c r="Q33" s="133"/>
      <c r="R33" s="131"/>
      <c r="S33" s="96"/>
      <c r="T33" s="120"/>
      <c r="U33" s="120"/>
      <c r="V33" s="131"/>
      <c r="W33" s="132"/>
      <c r="X33" s="132"/>
      <c r="Y33" s="132"/>
      <c r="Z33" s="132"/>
      <c r="AA33" s="132"/>
      <c r="AB33" s="132"/>
      <c r="AC33" s="632"/>
      <c r="AD33" s="132"/>
      <c r="AE33" s="132"/>
      <c r="AF33" s="132"/>
      <c r="AG33" s="132"/>
      <c r="AH33" s="132"/>
      <c r="AI33" s="132"/>
      <c r="AJ33" s="132"/>
      <c r="AK33" s="131"/>
      <c r="AL33" s="96"/>
    </row>
    <row r="34" spans="1:38" ht="14.25" customHeight="1">
      <c r="A34" s="134" t="s">
        <v>405</v>
      </c>
      <c r="E34" s="51"/>
      <c r="F34" s="51"/>
      <c r="G34" s="51"/>
      <c r="H34" s="51"/>
      <c r="I34" s="51"/>
      <c r="K34" s="97"/>
      <c r="L34" s="51"/>
      <c r="M34" s="97"/>
      <c r="N34" s="51"/>
      <c r="O34" s="51"/>
      <c r="P34" s="51"/>
      <c r="Q34" s="51"/>
      <c r="S34" s="594" t="s">
        <v>609</v>
      </c>
      <c r="T34" s="134" t="s">
        <v>305</v>
      </c>
      <c r="AD34" s="97"/>
      <c r="AE34" s="51"/>
      <c r="AF34" s="97"/>
      <c r="AL34" s="594" t="s">
        <v>609</v>
      </c>
    </row>
    <row r="35" spans="1:38" ht="14.25" customHeight="1"/>
  </sheetData>
  <dataConsolidate/>
  <mergeCells count="3">
    <mergeCell ref="A3:B6"/>
    <mergeCell ref="T3:U6"/>
    <mergeCell ref="R16:S16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4" firstPageNumber="230" fitToWidth="2" fitToHeight="2" orientation="portrait" useFirstPageNumber="1" horizontalDpi="2400" verticalDpi="2400" r:id="rId1"/>
  <headerFooter scaleWithDoc="0" alignWithMargins="0"/>
  <colBreaks count="3" manualBreakCount="3">
    <brk id="10" max="33" man="1"/>
    <brk id="19" max="1048575" man="1"/>
    <brk id="29" max="35" man="1"/>
  </colBreaks>
  <ignoredErrors>
    <ignoredError sqref="R14:R15 R7:R9 AK7:AK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16"/>
  <sheetViews>
    <sheetView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A2" sqref="A2"/>
    </sheetView>
  </sheetViews>
  <sheetFormatPr defaultRowHeight="16.5"/>
  <cols>
    <col min="1" max="1" width="9.25" style="176" bestFit="1" customWidth="1"/>
    <col min="2" max="2" width="10.625" style="176" customWidth="1"/>
    <col min="3" max="3" width="13.625" style="176" customWidth="1"/>
    <col min="4" max="4" width="10.625" style="176" customWidth="1"/>
    <col min="5" max="5" width="13.625" style="176" customWidth="1"/>
    <col min="6" max="6" width="10.625" style="176" customWidth="1"/>
    <col min="7" max="7" width="13.625" style="176" customWidth="1"/>
    <col min="8" max="8" width="10.625" style="176" customWidth="1"/>
    <col min="9" max="9" width="13.625" style="176" customWidth="1"/>
    <col min="10" max="10" width="10.625" style="176" customWidth="1"/>
    <col min="11" max="11" width="13.625" style="176" customWidth="1"/>
    <col min="12" max="12" width="10.625" style="176" customWidth="1"/>
    <col min="13" max="13" width="13.625" style="176" customWidth="1"/>
    <col min="14" max="14" width="10.625" style="176" customWidth="1"/>
    <col min="15" max="15" width="13.625" style="176" customWidth="1"/>
    <col min="16" max="16" width="10.625" style="176" customWidth="1"/>
    <col min="17" max="17" width="13.625" style="176" customWidth="1"/>
    <col min="18" max="18" width="9.25" style="176" bestFit="1" customWidth="1"/>
    <col min="19" max="16384" width="9" style="176"/>
  </cols>
  <sheetData>
    <row r="1" spans="1:18" s="138" customFormat="1" ht="24.75" customHeight="1">
      <c r="A1" s="1" t="s">
        <v>265</v>
      </c>
      <c r="B1" s="136"/>
      <c r="C1" s="136"/>
      <c r="D1" s="137"/>
      <c r="E1" s="137"/>
      <c r="F1" s="137"/>
      <c r="G1" s="137"/>
      <c r="H1" s="137"/>
      <c r="I1" s="137"/>
      <c r="J1" s="1" t="s">
        <v>9</v>
      </c>
      <c r="K1" s="137"/>
      <c r="L1" s="137"/>
      <c r="M1" s="136"/>
      <c r="N1" s="136"/>
      <c r="O1" s="137"/>
      <c r="P1" s="137"/>
      <c r="Q1" s="137"/>
      <c r="R1" s="137"/>
    </row>
    <row r="2" spans="1:18" s="141" customFormat="1" ht="26.25" customHeight="1" thickBot="1">
      <c r="A2" s="139" t="s">
        <v>264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40"/>
      <c r="Q2" s="140"/>
      <c r="R2" s="140" t="s">
        <v>623</v>
      </c>
    </row>
    <row r="3" spans="1:18" s="148" customFormat="1" ht="36" customHeight="1" thickTop="1">
      <c r="A3" s="129"/>
      <c r="B3" s="142" t="s">
        <v>166</v>
      </c>
      <c r="C3" s="143"/>
      <c r="D3" s="793" t="s">
        <v>167</v>
      </c>
      <c r="E3" s="794"/>
      <c r="F3" s="793" t="s">
        <v>169</v>
      </c>
      <c r="G3" s="794"/>
      <c r="H3" s="144" t="s">
        <v>221</v>
      </c>
      <c r="I3" s="146"/>
      <c r="J3" s="145" t="s">
        <v>168</v>
      </c>
      <c r="K3" s="146"/>
      <c r="L3" s="145" t="s">
        <v>170</v>
      </c>
      <c r="M3" s="145"/>
      <c r="N3" s="144" t="s">
        <v>220</v>
      </c>
      <c r="O3" s="145"/>
      <c r="P3" s="144" t="s">
        <v>171</v>
      </c>
      <c r="Q3" s="145"/>
      <c r="R3" s="147"/>
    </row>
    <row r="4" spans="1:18" s="148" customFormat="1" ht="36" customHeight="1">
      <c r="A4" s="789" t="s">
        <v>205</v>
      </c>
      <c r="B4" s="149" t="s">
        <v>172</v>
      </c>
      <c r="C4" s="150"/>
      <c r="D4" s="790" t="s">
        <v>173</v>
      </c>
      <c r="E4" s="791"/>
      <c r="F4" s="795" t="s">
        <v>183</v>
      </c>
      <c r="G4" s="760"/>
      <c r="H4" s="151" t="s">
        <v>222</v>
      </c>
      <c r="I4" s="177"/>
      <c r="J4" s="150" t="s">
        <v>223</v>
      </c>
      <c r="K4" s="152"/>
      <c r="L4" s="150" t="s">
        <v>174</v>
      </c>
      <c r="M4" s="150"/>
      <c r="N4" s="149" t="s">
        <v>175</v>
      </c>
      <c r="O4" s="150"/>
      <c r="P4" s="149" t="s">
        <v>176</v>
      </c>
      <c r="Q4" s="152"/>
      <c r="R4" s="792" t="s">
        <v>8</v>
      </c>
    </row>
    <row r="5" spans="1:18" s="148" customFormat="1" ht="36" customHeight="1">
      <c r="A5" s="759"/>
      <c r="B5" s="142" t="s">
        <v>177</v>
      </c>
      <c r="C5" s="153" t="s">
        <v>178</v>
      </c>
      <c r="D5" s="142" t="s">
        <v>177</v>
      </c>
      <c r="E5" s="154" t="s">
        <v>178</v>
      </c>
      <c r="F5" s="153" t="s">
        <v>177</v>
      </c>
      <c r="G5" s="155" t="s">
        <v>178</v>
      </c>
      <c r="H5" s="142" t="s">
        <v>177</v>
      </c>
      <c r="I5" s="153" t="s">
        <v>178</v>
      </c>
      <c r="J5" s="143" t="s">
        <v>177</v>
      </c>
      <c r="K5" s="153" t="s">
        <v>178</v>
      </c>
      <c r="L5" s="143" t="s">
        <v>177</v>
      </c>
      <c r="M5" s="156" t="s">
        <v>178</v>
      </c>
      <c r="N5" s="142" t="s">
        <v>177</v>
      </c>
      <c r="O5" s="142" t="s">
        <v>178</v>
      </c>
      <c r="P5" s="142" t="s">
        <v>177</v>
      </c>
      <c r="Q5" s="142" t="s">
        <v>178</v>
      </c>
      <c r="R5" s="765"/>
    </row>
    <row r="6" spans="1:18" s="148" customFormat="1" ht="36" customHeight="1">
      <c r="A6" s="135"/>
      <c r="B6" s="149" t="s">
        <v>179</v>
      </c>
      <c r="C6" s="157" t="s">
        <v>7</v>
      </c>
      <c r="D6" s="149" t="s">
        <v>179</v>
      </c>
      <c r="E6" s="157" t="s">
        <v>7</v>
      </c>
      <c r="F6" s="158" t="s">
        <v>179</v>
      </c>
      <c r="G6" s="157" t="s">
        <v>7</v>
      </c>
      <c r="H6" s="149" t="s">
        <v>179</v>
      </c>
      <c r="I6" s="157" t="s">
        <v>7</v>
      </c>
      <c r="J6" s="150" t="s">
        <v>179</v>
      </c>
      <c r="K6" s="157" t="s">
        <v>7</v>
      </c>
      <c r="L6" s="150" t="s">
        <v>179</v>
      </c>
      <c r="M6" s="157" t="s">
        <v>7</v>
      </c>
      <c r="N6" s="149" t="s">
        <v>179</v>
      </c>
      <c r="O6" s="157" t="s">
        <v>7</v>
      </c>
      <c r="P6" s="149" t="s">
        <v>179</v>
      </c>
      <c r="Q6" s="157" t="s">
        <v>7</v>
      </c>
      <c r="R6" s="159"/>
    </row>
    <row r="7" spans="1:18" s="148" customFormat="1" ht="13.5" customHeight="1">
      <c r="A7" s="129"/>
      <c r="B7" s="142"/>
      <c r="C7" s="486"/>
      <c r="D7" s="143"/>
      <c r="E7" s="486"/>
      <c r="F7" s="143"/>
      <c r="G7" s="486"/>
      <c r="H7" s="143"/>
      <c r="I7" s="486"/>
      <c r="J7" s="143"/>
      <c r="K7" s="486"/>
      <c r="L7" s="143"/>
      <c r="M7" s="486"/>
      <c r="N7" s="143"/>
      <c r="O7" s="486"/>
      <c r="P7" s="143"/>
      <c r="Q7" s="486"/>
      <c r="R7" s="487"/>
    </row>
    <row r="8" spans="1:18" s="148" customFormat="1" ht="35.1" customHeight="1">
      <c r="A8" s="160" t="s">
        <v>564</v>
      </c>
      <c r="B8" s="161">
        <v>289</v>
      </c>
      <c r="C8" s="162">
        <v>207430</v>
      </c>
      <c r="D8" s="162">
        <v>133</v>
      </c>
      <c r="E8" s="162">
        <v>37432</v>
      </c>
      <c r="F8" s="162">
        <v>54</v>
      </c>
      <c r="G8" s="162">
        <v>43736</v>
      </c>
      <c r="H8" s="162">
        <v>1</v>
      </c>
      <c r="I8" s="162">
        <v>1062</v>
      </c>
      <c r="J8" s="162">
        <v>75</v>
      </c>
      <c r="K8" s="162">
        <v>66409</v>
      </c>
      <c r="L8" s="162">
        <v>7</v>
      </c>
      <c r="M8" s="162">
        <v>6256</v>
      </c>
      <c r="N8" s="162">
        <v>18</v>
      </c>
      <c r="O8" s="162">
        <v>52364</v>
      </c>
      <c r="P8" s="162">
        <v>1</v>
      </c>
      <c r="Q8" s="162">
        <v>171</v>
      </c>
      <c r="R8" s="163" t="s">
        <v>564</v>
      </c>
    </row>
    <row r="9" spans="1:18" s="148" customFormat="1" ht="35.1" customHeight="1">
      <c r="A9" s="160" t="s">
        <v>566</v>
      </c>
      <c r="B9" s="161">
        <v>292</v>
      </c>
      <c r="C9" s="162">
        <v>107650</v>
      </c>
      <c r="D9" s="162">
        <v>122</v>
      </c>
      <c r="E9" s="162">
        <v>27304</v>
      </c>
      <c r="F9" s="162">
        <v>108</v>
      </c>
      <c r="G9" s="162">
        <v>34297</v>
      </c>
      <c r="H9" s="162">
        <v>6</v>
      </c>
      <c r="I9" s="162">
        <v>1163</v>
      </c>
      <c r="J9" s="162">
        <v>25</v>
      </c>
      <c r="K9" s="162">
        <v>14253</v>
      </c>
      <c r="L9" s="162">
        <v>0</v>
      </c>
      <c r="M9" s="162">
        <v>0</v>
      </c>
      <c r="N9" s="162">
        <v>23</v>
      </c>
      <c r="O9" s="162">
        <v>29318</v>
      </c>
      <c r="P9" s="162">
        <v>8</v>
      </c>
      <c r="Q9" s="162">
        <v>1315</v>
      </c>
      <c r="R9" s="163" t="s">
        <v>566</v>
      </c>
    </row>
    <row r="10" spans="1:18" s="148" customFormat="1" ht="35.1" customHeight="1">
      <c r="A10" s="160" t="s">
        <v>640</v>
      </c>
      <c r="B10" s="161">
        <v>415</v>
      </c>
      <c r="C10" s="162">
        <v>208889</v>
      </c>
      <c r="D10" s="162">
        <v>191</v>
      </c>
      <c r="E10" s="162">
        <v>82621</v>
      </c>
      <c r="F10" s="162">
        <v>133</v>
      </c>
      <c r="G10" s="162">
        <v>44438</v>
      </c>
      <c r="H10" s="162">
        <v>14</v>
      </c>
      <c r="I10" s="162">
        <v>3730</v>
      </c>
      <c r="J10" s="162">
        <v>17</v>
      </c>
      <c r="K10" s="162">
        <v>9228</v>
      </c>
      <c r="L10" s="162">
        <v>15</v>
      </c>
      <c r="M10" s="162">
        <v>3684</v>
      </c>
      <c r="N10" s="162">
        <v>24</v>
      </c>
      <c r="O10" s="162">
        <v>45138</v>
      </c>
      <c r="P10" s="162">
        <v>21</v>
      </c>
      <c r="Q10" s="162">
        <v>20050</v>
      </c>
      <c r="R10" s="163" t="s">
        <v>641</v>
      </c>
    </row>
    <row r="11" spans="1:18" s="148" customFormat="1" ht="35.1" customHeight="1">
      <c r="A11" s="160" t="s">
        <v>643</v>
      </c>
      <c r="B11" s="161">
        <v>443</v>
      </c>
      <c r="C11" s="162">
        <v>116819</v>
      </c>
      <c r="D11" s="162">
        <v>227</v>
      </c>
      <c r="E11" s="162">
        <v>47645</v>
      </c>
      <c r="F11" s="162">
        <v>150</v>
      </c>
      <c r="G11" s="162">
        <v>40422</v>
      </c>
      <c r="H11" s="162">
        <v>7</v>
      </c>
      <c r="I11" s="162">
        <v>1913</v>
      </c>
      <c r="J11" s="162">
        <v>21</v>
      </c>
      <c r="K11" s="162">
        <v>14974</v>
      </c>
      <c r="L11" s="162">
        <v>1</v>
      </c>
      <c r="M11" s="162">
        <v>1283</v>
      </c>
      <c r="N11" s="162">
        <v>12</v>
      </c>
      <c r="O11" s="162">
        <v>6409</v>
      </c>
      <c r="P11" s="162">
        <v>25</v>
      </c>
      <c r="Q11" s="162">
        <v>4173</v>
      </c>
      <c r="R11" s="163" t="s">
        <v>643</v>
      </c>
    </row>
    <row r="12" spans="1:18" s="148" customFormat="1" ht="35.1" customHeight="1">
      <c r="A12" s="160" t="s">
        <v>654</v>
      </c>
      <c r="B12" s="161">
        <v>477</v>
      </c>
      <c r="C12" s="162">
        <v>193238</v>
      </c>
      <c r="D12" s="162">
        <v>215</v>
      </c>
      <c r="E12" s="162">
        <v>59725</v>
      </c>
      <c r="F12" s="162">
        <v>125</v>
      </c>
      <c r="G12" s="162">
        <v>54300</v>
      </c>
      <c r="H12" s="162">
        <v>14</v>
      </c>
      <c r="I12" s="162">
        <v>5398</v>
      </c>
      <c r="J12" s="162">
        <v>48</v>
      </c>
      <c r="K12" s="162">
        <v>12509</v>
      </c>
      <c r="L12" s="162">
        <v>39</v>
      </c>
      <c r="M12" s="162">
        <v>28661</v>
      </c>
      <c r="N12" s="162">
        <v>1</v>
      </c>
      <c r="O12" s="162">
        <v>66</v>
      </c>
      <c r="P12" s="162">
        <v>35</v>
      </c>
      <c r="Q12" s="162">
        <v>32580</v>
      </c>
      <c r="R12" s="163" t="s">
        <v>654</v>
      </c>
    </row>
    <row r="13" spans="1:18" s="178" customFormat="1" ht="35.1" customHeight="1">
      <c r="A13" s="682" t="s">
        <v>655</v>
      </c>
      <c r="B13" s="683">
        <v>311</v>
      </c>
      <c r="C13" s="684">
        <v>138749</v>
      </c>
      <c r="D13" s="684">
        <v>132</v>
      </c>
      <c r="E13" s="684">
        <v>38312</v>
      </c>
      <c r="F13" s="684">
        <v>123</v>
      </c>
      <c r="G13" s="684">
        <v>68228</v>
      </c>
      <c r="H13" s="684">
        <v>4</v>
      </c>
      <c r="I13" s="684">
        <v>583</v>
      </c>
      <c r="J13" s="684">
        <v>13</v>
      </c>
      <c r="K13" s="684">
        <v>5104</v>
      </c>
      <c r="L13" s="684">
        <v>2</v>
      </c>
      <c r="M13" s="684">
        <v>6264</v>
      </c>
      <c r="N13" s="684">
        <v>22</v>
      </c>
      <c r="O13" s="684">
        <v>18782</v>
      </c>
      <c r="P13" s="684">
        <v>15</v>
      </c>
      <c r="Q13" s="684">
        <v>1476</v>
      </c>
      <c r="R13" s="685" t="s">
        <v>655</v>
      </c>
    </row>
    <row r="14" spans="1:18" s="148" customFormat="1" ht="10.5" customHeight="1">
      <c r="A14" s="164"/>
      <c r="B14" s="165"/>
      <c r="C14" s="165"/>
      <c r="D14" s="165"/>
      <c r="E14" s="166"/>
      <c r="F14" s="167"/>
      <c r="G14" s="167"/>
      <c r="H14" s="165"/>
      <c r="I14" s="165"/>
      <c r="J14" s="165"/>
      <c r="K14" s="165"/>
      <c r="L14" s="165"/>
      <c r="M14" s="168"/>
      <c r="N14" s="168"/>
      <c r="O14" s="168"/>
      <c r="P14" s="168"/>
      <c r="Q14" s="168"/>
      <c r="R14" s="169"/>
    </row>
    <row r="15" spans="1:18" s="148" customFormat="1" ht="15.75" customHeight="1">
      <c r="A15" s="170" t="s">
        <v>306</v>
      </c>
      <c r="B15" s="171"/>
      <c r="C15" s="170"/>
      <c r="D15" s="172"/>
      <c r="M15" s="173"/>
      <c r="N15" s="173"/>
      <c r="O15" s="174"/>
      <c r="P15" s="175"/>
      <c r="Q15" s="175"/>
      <c r="R15" s="594" t="s">
        <v>609</v>
      </c>
    </row>
    <row r="16" spans="1:18" s="148" customFormat="1" ht="12.95" customHeight="1">
      <c r="A16" s="170" t="s">
        <v>180</v>
      </c>
      <c r="B16" s="170"/>
      <c r="C16" s="170"/>
      <c r="M16" s="170"/>
      <c r="N16" s="170"/>
      <c r="P16" s="172"/>
      <c r="Q16" s="172"/>
      <c r="R16" s="170"/>
    </row>
  </sheetData>
  <mergeCells count="6">
    <mergeCell ref="A4:A5"/>
    <mergeCell ref="D4:E4"/>
    <mergeCell ref="R4:R5"/>
    <mergeCell ref="D3:E3"/>
    <mergeCell ref="F3:G3"/>
    <mergeCell ref="F4:G4"/>
  </mergeCells>
  <phoneticPr fontId="6" type="noConversion"/>
  <pageMargins left="0.39370078740157483" right="0.39370078740157483" top="0.78740157480314965" bottom="0.78740157480314965" header="0" footer="0"/>
  <pageSetup paperSize="202" scale="84" firstPageNumber="230" orientation="portrait" useFirstPageNumber="1" horizontalDpi="2400" verticalDpi="2400" r:id="rId1"/>
  <headerFooter scaleWithDoc="0" alignWithMargins="0"/>
  <colBreaks count="1" manualBreakCount="1">
    <brk id="9" max="13" man="1"/>
  </colBreaks>
  <ignoredErrors>
    <ignoredError sqref="A8:A10 R8:R10 A11 R11 R12:R13 A12:A1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20"/>
  <sheetViews>
    <sheetView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A2" sqref="A2"/>
    </sheetView>
  </sheetViews>
  <sheetFormatPr defaultRowHeight="16.5"/>
  <cols>
    <col min="1" max="3" width="10.625" style="176" customWidth="1"/>
    <col min="4" max="9" width="10.625" style="199" customWidth="1"/>
    <col min="10" max="11" width="10.625" style="176" customWidth="1"/>
    <col min="12" max="16" width="10.625" style="199" customWidth="1"/>
    <col min="17" max="17" width="10.625" style="176" customWidth="1"/>
    <col min="18" max="16384" width="9" style="199"/>
  </cols>
  <sheetData>
    <row r="1" spans="1:17" s="3" customFormat="1" ht="38.25" customHeight="1">
      <c r="A1" s="1" t="s">
        <v>266</v>
      </c>
      <c r="B1" s="1"/>
      <c r="C1" s="1"/>
      <c r="D1" s="2"/>
      <c r="E1" s="2"/>
      <c r="F1" s="2"/>
      <c r="G1" s="2"/>
      <c r="H1" s="1"/>
      <c r="I1" s="2" t="s">
        <v>267</v>
      </c>
      <c r="J1" s="1"/>
      <c r="K1" s="1"/>
      <c r="L1" s="2"/>
      <c r="M1" s="2"/>
      <c r="N1" s="2"/>
      <c r="O1" s="2"/>
      <c r="P1" s="2"/>
      <c r="Q1" s="1"/>
    </row>
    <row r="2" spans="1:17" s="7" customFormat="1" ht="26.25" customHeight="1" thickBot="1">
      <c r="A2" s="4" t="s">
        <v>268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6" t="s">
        <v>269</v>
      </c>
    </row>
    <row r="3" spans="1:17" s="11" customFormat="1" ht="17.25" customHeight="1" thickTop="1">
      <c r="A3" s="797" t="s">
        <v>207</v>
      </c>
      <c r="B3" s="180" t="s">
        <v>219</v>
      </c>
      <c r="C3" s="181" t="s">
        <v>181</v>
      </c>
      <c r="D3" s="799" t="s">
        <v>206</v>
      </c>
      <c r="E3" s="763"/>
      <c r="F3" s="763"/>
      <c r="G3" s="763"/>
      <c r="H3" s="763"/>
      <c r="I3" s="763" t="s">
        <v>227</v>
      </c>
      <c r="J3" s="763"/>
      <c r="K3" s="763"/>
      <c r="L3" s="763"/>
      <c r="M3" s="763"/>
      <c r="N3" s="763"/>
      <c r="O3" s="763"/>
      <c r="P3" s="763"/>
      <c r="Q3" s="796" t="s">
        <v>228</v>
      </c>
    </row>
    <row r="4" spans="1:17" s="11" customFormat="1" ht="17.25" customHeight="1">
      <c r="A4" s="789"/>
      <c r="B4" s="16"/>
      <c r="C4" s="16"/>
      <c r="D4" s="203" t="s">
        <v>208</v>
      </c>
      <c r="E4" s="181" t="s">
        <v>209</v>
      </c>
      <c r="F4" s="181" t="s">
        <v>210</v>
      </c>
      <c r="G4" s="181" t="s">
        <v>211</v>
      </c>
      <c r="H4" s="9" t="s">
        <v>212</v>
      </c>
      <c r="I4" s="182" t="s">
        <v>213</v>
      </c>
      <c r="J4" s="182"/>
      <c r="K4" s="182" t="s">
        <v>214</v>
      </c>
      <c r="L4" s="182"/>
      <c r="M4" s="182" t="s">
        <v>215</v>
      </c>
      <c r="N4" s="182"/>
      <c r="O4" s="10" t="s">
        <v>216</v>
      </c>
      <c r="P4" s="182"/>
      <c r="Q4" s="765"/>
    </row>
    <row r="5" spans="1:17" s="11" customFormat="1" ht="17.25" customHeight="1">
      <c r="A5" s="789"/>
      <c r="B5" s="19" t="s">
        <v>224</v>
      </c>
      <c r="C5" s="19" t="s">
        <v>224</v>
      </c>
      <c r="D5" s="19"/>
      <c r="E5" s="19"/>
      <c r="F5" s="16"/>
      <c r="G5" s="180"/>
      <c r="H5" s="9"/>
      <c r="I5" s="181" t="s">
        <v>20</v>
      </c>
      <c r="J5" s="181" t="s">
        <v>181</v>
      </c>
      <c r="K5" s="181" t="s">
        <v>20</v>
      </c>
      <c r="L5" s="181" t="s">
        <v>181</v>
      </c>
      <c r="M5" s="181" t="s">
        <v>20</v>
      </c>
      <c r="N5" s="181" t="s">
        <v>181</v>
      </c>
      <c r="O5" s="181" t="s">
        <v>20</v>
      </c>
      <c r="P5" s="181" t="s">
        <v>181</v>
      </c>
      <c r="Q5" s="765"/>
    </row>
    <row r="6" spans="1:17" s="11" customFormat="1" ht="17.25" customHeight="1">
      <c r="A6" s="798"/>
      <c r="B6" s="26" t="s">
        <v>225</v>
      </c>
      <c r="C6" s="26" t="s">
        <v>226</v>
      </c>
      <c r="D6" s="26" t="s">
        <v>307</v>
      </c>
      <c r="E6" s="24" t="s">
        <v>307</v>
      </c>
      <c r="F6" s="26" t="s">
        <v>307</v>
      </c>
      <c r="G6" s="26" t="s">
        <v>307</v>
      </c>
      <c r="H6" s="24" t="s">
        <v>308</v>
      </c>
      <c r="I6" s="202" t="s">
        <v>182</v>
      </c>
      <c r="J6" s="183" t="s">
        <v>13</v>
      </c>
      <c r="K6" s="184" t="s">
        <v>182</v>
      </c>
      <c r="L6" s="183" t="s">
        <v>13</v>
      </c>
      <c r="M6" s="183" t="s">
        <v>182</v>
      </c>
      <c r="N6" s="183" t="s">
        <v>13</v>
      </c>
      <c r="O6" s="183" t="s">
        <v>182</v>
      </c>
      <c r="P6" s="183" t="s">
        <v>13</v>
      </c>
      <c r="Q6" s="766"/>
    </row>
    <row r="7" spans="1:17" s="11" customFormat="1" ht="30" customHeight="1">
      <c r="A7" s="185">
        <v>2013</v>
      </c>
      <c r="B7" s="187">
        <v>0</v>
      </c>
      <c r="C7" s="187">
        <v>0</v>
      </c>
      <c r="D7" s="187">
        <v>0</v>
      </c>
      <c r="E7" s="187">
        <v>0</v>
      </c>
      <c r="F7" s="187">
        <v>0</v>
      </c>
      <c r="G7" s="187">
        <v>0</v>
      </c>
      <c r="H7" s="187">
        <v>0</v>
      </c>
      <c r="I7" s="187">
        <v>0</v>
      </c>
      <c r="J7" s="187">
        <v>0</v>
      </c>
      <c r="K7" s="187">
        <v>0</v>
      </c>
      <c r="L7" s="187">
        <v>0</v>
      </c>
      <c r="M7" s="187">
        <v>0</v>
      </c>
      <c r="N7" s="187">
        <v>0</v>
      </c>
      <c r="O7" s="187">
        <v>0</v>
      </c>
      <c r="P7" s="204">
        <v>0</v>
      </c>
      <c r="Q7" s="188">
        <v>2013</v>
      </c>
    </row>
    <row r="8" spans="1:17" s="11" customFormat="1" ht="30" customHeight="1">
      <c r="A8" s="185">
        <v>2014</v>
      </c>
      <c r="B8" s="187">
        <v>1</v>
      </c>
      <c r="C8" s="187">
        <v>278</v>
      </c>
      <c r="D8" s="187">
        <v>0</v>
      </c>
      <c r="E8" s="187">
        <v>0</v>
      </c>
      <c r="F8" s="187">
        <v>278</v>
      </c>
      <c r="G8" s="187">
        <v>0</v>
      </c>
      <c r="H8" s="187">
        <v>0</v>
      </c>
      <c r="I8" s="187">
        <v>0</v>
      </c>
      <c r="J8" s="187">
        <v>0</v>
      </c>
      <c r="K8" s="187">
        <v>0</v>
      </c>
      <c r="L8" s="187">
        <v>0</v>
      </c>
      <c r="M8" s="187">
        <v>1</v>
      </c>
      <c r="N8" s="187">
        <v>278</v>
      </c>
      <c r="O8" s="187">
        <v>0</v>
      </c>
      <c r="P8" s="204">
        <v>0</v>
      </c>
      <c r="Q8" s="188">
        <v>2014</v>
      </c>
    </row>
    <row r="9" spans="1:17" s="11" customFormat="1" ht="30" customHeight="1">
      <c r="A9" s="185">
        <v>2015</v>
      </c>
      <c r="B9" s="187">
        <v>0</v>
      </c>
      <c r="C9" s="187">
        <v>0</v>
      </c>
      <c r="D9" s="187">
        <v>0</v>
      </c>
      <c r="E9" s="187">
        <v>0</v>
      </c>
      <c r="F9" s="187">
        <v>0</v>
      </c>
      <c r="G9" s="187">
        <v>0</v>
      </c>
      <c r="H9" s="187">
        <v>0</v>
      </c>
      <c r="I9" s="187">
        <v>0</v>
      </c>
      <c r="J9" s="187">
        <v>0</v>
      </c>
      <c r="K9" s="187">
        <v>0</v>
      </c>
      <c r="L9" s="187">
        <v>0</v>
      </c>
      <c r="M9" s="187">
        <v>0</v>
      </c>
      <c r="N9" s="187">
        <v>0</v>
      </c>
      <c r="O9" s="187">
        <v>0</v>
      </c>
      <c r="P9" s="204">
        <v>0</v>
      </c>
      <c r="Q9" s="188">
        <v>2015</v>
      </c>
    </row>
    <row r="10" spans="1:17" s="11" customFormat="1" ht="30" customHeight="1">
      <c r="A10" s="185">
        <v>2016</v>
      </c>
      <c r="B10" s="187">
        <v>0</v>
      </c>
      <c r="C10" s="187">
        <v>0</v>
      </c>
      <c r="D10" s="187">
        <v>0</v>
      </c>
      <c r="E10" s="187">
        <v>0</v>
      </c>
      <c r="F10" s="187">
        <v>0</v>
      </c>
      <c r="G10" s="187">
        <v>0</v>
      </c>
      <c r="H10" s="187">
        <v>0</v>
      </c>
      <c r="I10" s="187">
        <v>0</v>
      </c>
      <c r="J10" s="187">
        <v>0</v>
      </c>
      <c r="K10" s="187">
        <v>0</v>
      </c>
      <c r="L10" s="187">
        <v>0</v>
      </c>
      <c r="M10" s="187">
        <v>0</v>
      </c>
      <c r="N10" s="187">
        <v>0</v>
      </c>
      <c r="O10" s="187">
        <v>0</v>
      </c>
      <c r="P10" s="204">
        <v>0</v>
      </c>
      <c r="Q10" s="188">
        <v>2016</v>
      </c>
    </row>
    <row r="11" spans="1:17" s="11" customFormat="1" ht="30" customHeight="1">
      <c r="A11" s="185">
        <v>2017</v>
      </c>
      <c r="B11" s="187">
        <v>0</v>
      </c>
      <c r="C11" s="187">
        <v>0</v>
      </c>
      <c r="D11" s="187">
        <v>0</v>
      </c>
      <c r="E11" s="187">
        <v>0</v>
      </c>
      <c r="F11" s="187">
        <v>0</v>
      </c>
      <c r="G11" s="187">
        <v>0</v>
      </c>
      <c r="H11" s="187">
        <v>0</v>
      </c>
      <c r="I11" s="187">
        <v>0</v>
      </c>
      <c r="J11" s="187">
        <v>0</v>
      </c>
      <c r="K11" s="187">
        <v>0</v>
      </c>
      <c r="L11" s="187">
        <v>0</v>
      </c>
      <c r="M11" s="187">
        <v>0</v>
      </c>
      <c r="N11" s="187">
        <v>0</v>
      </c>
      <c r="O11" s="187">
        <v>0</v>
      </c>
      <c r="P11" s="204">
        <v>0</v>
      </c>
      <c r="Q11" s="188">
        <v>2017</v>
      </c>
    </row>
    <row r="12" spans="1:17" s="538" customFormat="1" ht="30" customHeight="1">
      <c r="A12" s="693">
        <v>2018</v>
      </c>
      <c r="B12" s="694">
        <v>7</v>
      </c>
      <c r="C12" s="694">
        <v>492</v>
      </c>
      <c r="D12" s="694">
        <v>0</v>
      </c>
      <c r="E12" s="694">
        <v>0</v>
      </c>
      <c r="F12" s="694">
        <v>492</v>
      </c>
      <c r="G12" s="694">
        <v>0</v>
      </c>
      <c r="H12" s="694">
        <v>0</v>
      </c>
      <c r="I12" s="694">
        <v>0</v>
      </c>
      <c r="J12" s="694">
        <v>0</v>
      </c>
      <c r="K12" s="694">
        <v>0</v>
      </c>
      <c r="L12" s="694">
        <v>0</v>
      </c>
      <c r="M12" s="694">
        <v>7</v>
      </c>
      <c r="N12" s="694">
        <v>492</v>
      </c>
      <c r="O12" s="694">
        <v>0</v>
      </c>
      <c r="P12" s="695">
        <v>0</v>
      </c>
      <c r="Q12" s="696">
        <v>2018</v>
      </c>
    </row>
    <row r="13" spans="1:17" s="11" customFormat="1" ht="1.5" customHeight="1">
      <c r="A13" s="32"/>
      <c r="B13" s="190"/>
      <c r="C13" s="33"/>
      <c r="D13" s="190"/>
      <c r="E13" s="33"/>
      <c r="F13" s="190"/>
      <c r="G13" s="190"/>
      <c r="H13" s="190"/>
      <c r="I13" s="190"/>
      <c r="J13" s="191"/>
      <c r="K13" s="191"/>
      <c r="L13" s="191"/>
      <c r="M13" s="192"/>
      <c r="N13" s="192"/>
      <c r="O13" s="192"/>
      <c r="P13" s="192"/>
      <c r="Q13" s="34"/>
    </row>
    <row r="14" spans="1:17" s="11" customFormat="1" ht="15" customHeight="1">
      <c r="A14" s="35" t="s">
        <v>305</v>
      </c>
      <c r="B14" s="193"/>
      <c r="C14" s="35"/>
      <c r="D14" s="21" t="s">
        <v>71</v>
      </c>
      <c r="J14" s="194"/>
      <c r="K14" s="194"/>
      <c r="L14" s="195"/>
      <c r="M14" s="50"/>
      <c r="N14" s="50"/>
      <c r="O14" s="50"/>
      <c r="P14" s="50"/>
      <c r="Q14" s="594" t="s">
        <v>609</v>
      </c>
    </row>
    <row r="15" spans="1:17" s="11" customFormat="1" ht="15" customHeight="1">
      <c r="A15" s="35" t="s">
        <v>619</v>
      </c>
      <c r="B15" s="193"/>
      <c r="C15" s="35"/>
      <c r="D15" s="39"/>
      <c r="J15" s="196"/>
      <c r="K15" s="196"/>
      <c r="L15" s="50"/>
      <c r="M15" s="50"/>
      <c r="N15" s="50"/>
      <c r="O15" s="50"/>
      <c r="P15" s="50"/>
      <c r="Q15" s="35"/>
    </row>
    <row r="16" spans="1:17">
      <c r="A16" s="35"/>
      <c r="B16" s="197"/>
      <c r="D16" s="198"/>
      <c r="J16" s="200"/>
      <c r="K16" s="200"/>
      <c r="L16" s="201"/>
      <c r="M16" s="201"/>
      <c r="N16" s="201"/>
      <c r="O16" s="201"/>
      <c r="P16" s="201"/>
    </row>
    <row r="17" spans="2:4">
      <c r="B17" s="197"/>
      <c r="D17" s="198"/>
    </row>
    <row r="18" spans="2:4">
      <c r="B18" s="197"/>
      <c r="D18" s="198"/>
    </row>
    <row r="19" spans="2:4">
      <c r="D19" s="198"/>
    </row>
    <row r="20" spans="2:4">
      <c r="D20" s="198"/>
    </row>
  </sheetData>
  <mergeCells count="4">
    <mergeCell ref="Q3:Q6"/>
    <mergeCell ref="A3:A6"/>
    <mergeCell ref="I3:P3"/>
    <mergeCell ref="D3:H3"/>
  </mergeCells>
  <phoneticPr fontId="6" type="noConversion"/>
  <pageMargins left="0.39370078740157483" right="0.39370078740157483" top="0.78740157480314965" bottom="0.78740157480314965" header="0" footer="0"/>
  <pageSetup paperSize="202" scale="93" firstPageNumber="230" orientation="portrait" useFirstPageNumber="1" horizontalDpi="2400" verticalDpi="2400" r:id="rId1"/>
  <headerFooter scaleWithDoc="0" alignWithMargins="0"/>
  <colBreaks count="1" manualBreakCount="1">
    <brk id="8" max="1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6"/>
  <sheetViews>
    <sheetView view="pageBreakPreview" zoomScaleNormal="100" zoomScaleSheetLayoutView="100" workbookViewId="0">
      <selection activeCell="A3" sqref="A3"/>
    </sheetView>
  </sheetViews>
  <sheetFormatPr defaultRowHeight="16.5"/>
  <cols>
    <col min="1" max="9" width="9" style="208"/>
    <col min="10" max="10" width="1.25" style="208" customWidth="1"/>
    <col min="11" max="19" width="9" style="208"/>
    <col min="20" max="20" width="2.5" style="208" customWidth="1"/>
    <col min="21" max="29" width="9" style="208"/>
    <col min="30" max="30" width="0.875" style="208" customWidth="1"/>
    <col min="31" max="16384" width="9" style="208"/>
  </cols>
  <sheetData>
    <row r="1" spans="1:39">
      <c r="A1" s="207"/>
    </row>
    <row r="2" spans="1:39" ht="19.5">
      <c r="A2" s="209" t="s">
        <v>592</v>
      </c>
      <c r="B2" s="209"/>
      <c r="C2" s="209"/>
      <c r="D2" s="209"/>
      <c r="E2" s="209"/>
      <c r="F2" s="209"/>
      <c r="G2" s="209"/>
      <c r="H2" s="209"/>
      <c r="I2" s="209"/>
      <c r="J2" s="210"/>
      <c r="K2" s="803" t="s">
        <v>593</v>
      </c>
      <c r="L2" s="803"/>
      <c r="M2" s="803"/>
      <c r="N2" s="803"/>
      <c r="O2" s="803"/>
      <c r="P2" s="803"/>
      <c r="Q2" s="803"/>
      <c r="R2" s="803"/>
      <c r="S2" s="803"/>
      <c r="T2" s="210"/>
      <c r="U2" s="209" t="s">
        <v>595</v>
      </c>
      <c r="V2" s="211"/>
      <c r="W2" s="211"/>
      <c r="X2" s="211"/>
      <c r="Y2" s="211"/>
      <c r="Z2" s="212"/>
      <c r="AA2" s="212"/>
      <c r="AB2" s="212"/>
      <c r="AC2" s="212"/>
      <c r="AD2" s="212"/>
      <c r="AE2" s="803" t="s">
        <v>594</v>
      </c>
      <c r="AF2" s="803"/>
      <c r="AG2" s="803"/>
      <c r="AH2" s="803"/>
      <c r="AI2" s="803"/>
      <c r="AJ2" s="803"/>
      <c r="AK2" s="803"/>
      <c r="AL2" s="803"/>
      <c r="AM2" s="803"/>
    </row>
    <row r="3" spans="1:39" s="226" customFormat="1" ht="14.25" thickBot="1">
      <c r="A3" s="219" t="s">
        <v>567</v>
      </c>
      <c r="B3" s="220"/>
      <c r="C3" s="220"/>
      <c r="D3" s="220"/>
      <c r="E3" s="220"/>
      <c r="F3" s="220"/>
      <c r="G3" s="220"/>
      <c r="H3" s="220"/>
      <c r="I3" s="220"/>
      <c r="J3" s="221"/>
      <c r="K3" s="220"/>
      <c r="L3" s="220"/>
      <c r="M3" s="220"/>
      <c r="N3" s="220"/>
      <c r="O3" s="220"/>
      <c r="P3" s="220"/>
      <c r="Q3" s="220"/>
      <c r="R3" s="220"/>
      <c r="S3" s="222" t="s">
        <v>568</v>
      </c>
      <c r="T3" s="221"/>
      <c r="U3" s="219" t="s">
        <v>567</v>
      </c>
      <c r="V3" s="220"/>
      <c r="W3" s="220"/>
      <c r="X3" s="220"/>
      <c r="Y3" s="220"/>
      <c r="Z3" s="223"/>
      <c r="AA3" s="224"/>
      <c r="AB3" s="224"/>
      <c r="AC3" s="224"/>
      <c r="AD3" s="225"/>
      <c r="AE3" s="224"/>
      <c r="AF3" s="224"/>
      <c r="AG3" s="224"/>
      <c r="AH3" s="224"/>
      <c r="AI3" s="224"/>
      <c r="AJ3" s="224"/>
      <c r="AK3" s="224"/>
      <c r="AL3" s="224"/>
      <c r="AM3" s="222" t="s">
        <v>568</v>
      </c>
    </row>
    <row r="4" spans="1:39" s="226" customFormat="1" ht="21.75" customHeight="1" thickTop="1">
      <c r="A4" s="227"/>
      <c r="B4" s="228" t="s">
        <v>597</v>
      </c>
      <c r="C4" s="229"/>
      <c r="D4" s="228"/>
      <c r="E4" s="230"/>
      <c r="F4" s="229"/>
      <c r="G4" s="229"/>
      <c r="H4" s="229"/>
      <c r="I4" s="229"/>
      <c r="J4" s="231"/>
      <c r="K4" s="229" t="s">
        <v>229</v>
      </c>
      <c r="L4" s="229"/>
      <c r="M4" s="229"/>
      <c r="N4" s="229"/>
      <c r="O4" s="229"/>
      <c r="P4" s="229"/>
      <c r="Q4" s="229"/>
      <c r="R4" s="229"/>
      <c r="S4" s="232"/>
      <c r="T4" s="231"/>
      <c r="U4" s="233"/>
      <c r="V4" s="814" t="s">
        <v>598</v>
      </c>
      <c r="W4" s="814"/>
      <c r="X4" s="814"/>
      <c r="Y4" s="814"/>
      <c r="Z4" s="813" t="s">
        <v>569</v>
      </c>
      <c r="AA4" s="804"/>
      <c r="AB4" s="804"/>
      <c r="AC4" s="804"/>
      <c r="AD4" s="234"/>
      <c r="AE4" s="235"/>
      <c r="AF4" s="804" t="s">
        <v>570</v>
      </c>
      <c r="AG4" s="804"/>
      <c r="AH4" s="804"/>
      <c r="AI4" s="804"/>
      <c r="AJ4" s="804"/>
      <c r="AK4" s="804"/>
      <c r="AL4" s="804"/>
      <c r="AM4" s="236"/>
    </row>
    <row r="5" spans="1:39" s="226" customFormat="1" ht="21.75" customHeight="1">
      <c r="A5" s="227" t="s">
        <v>571</v>
      </c>
      <c r="B5" s="237" t="s">
        <v>74</v>
      </c>
      <c r="C5" s="238"/>
      <c r="D5" s="239" t="s">
        <v>572</v>
      </c>
      <c r="E5" s="230"/>
      <c r="F5" s="230"/>
      <c r="G5" s="230"/>
      <c r="H5" s="229"/>
      <c r="I5" s="229"/>
      <c r="J5" s="231"/>
      <c r="K5" s="229" t="s">
        <v>573</v>
      </c>
      <c r="L5" s="229"/>
      <c r="M5" s="229"/>
      <c r="N5" s="229"/>
      <c r="O5" s="229"/>
      <c r="P5" s="230"/>
      <c r="Q5" s="802" t="s">
        <v>627</v>
      </c>
      <c r="R5" s="801"/>
      <c r="S5" s="241" t="s">
        <v>599</v>
      </c>
      <c r="T5" s="231"/>
      <c r="U5" s="614" t="s">
        <v>571</v>
      </c>
      <c r="V5" s="805" t="s">
        <v>630</v>
      </c>
      <c r="W5" s="819"/>
      <c r="X5" s="819"/>
      <c r="Y5" s="818"/>
      <c r="Z5" s="242" t="s">
        <v>574</v>
      </c>
      <c r="AA5" s="238"/>
      <c r="AB5" s="242" t="s">
        <v>575</v>
      </c>
      <c r="AC5" s="243"/>
      <c r="AD5" s="234"/>
      <c r="AE5" s="809" t="s">
        <v>576</v>
      </c>
      <c r="AF5" s="810"/>
      <c r="AG5" s="242" t="s">
        <v>577</v>
      </c>
      <c r="AH5" s="240"/>
      <c r="AI5" s="242" t="s">
        <v>578</v>
      </c>
      <c r="AJ5" s="238"/>
      <c r="AK5" s="242" t="s">
        <v>75</v>
      </c>
      <c r="AL5" s="243"/>
      <c r="AM5" s="241" t="s">
        <v>599</v>
      </c>
    </row>
    <row r="6" spans="1:39" s="226" customFormat="1" ht="21.75" customHeight="1">
      <c r="A6" s="227"/>
      <c r="B6" s="228" t="s">
        <v>14</v>
      </c>
      <c r="C6" s="229"/>
      <c r="D6" s="802" t="s">
        <v>579</v>
      </c>
      <c r="E6" s="801"/>
      <c r="F6" s="802" t="s">
        <v>580</v>
      </c>
      <c r="G6" s="801"/>
      <c r="H6" s="239" t="s">
        <v>25</v>
      </c>
      <c r="I6" s="229" t="s">
        <v>581</v>
      </c>
      <c r="J6" s="231"/>
      <c r="K6" s="800" t="s">
        <v>582</v>
      </c>
      <c r="L6" s="801"/>
      <c r="M6" s="805" t="s">
        <v>583</v>
      </c>
      <c r="N6" s="806"/>
      <c r="O6" s="805" t="s">
        <v>584</v>
      </c>
      <c r="P6" s="818"/>
      <c r="Q6" s="807" t="s">
        <v>626</v>
      </c>
      <c r="R6" s="808"/>
      <c r="S6" s="241"/>
      <c r="T6" s="231"/>
      <c r="U6" s="227"/>
      <c r="V6" s="815" t="s">
        <v>628</v>
      </c>
      <c r="W6" s="816"/>
      <c r="X6" s="815" t="s">
        <v>629</v>
      </c>
      <c r="Y6" s="817"/>
      <c r="Z6" s="228" t="s">
        <v>585</v>
      </c>
      <c r="AA6" s="230"/>
      <c r="AB6" s="228" t="s">
        <v>586</v>
      </c>
      <c r="AC6" s="229"/>
      <c r="AD6" s="234"/>
      <c r="AE6" s="811" t="s">
        <v>587</v>
      </c>
      <c r="AF6" s="812"/>
      <c r="AG6" s="228" t="s">
        <v>588</v>
      </c>
      <c r="AH6" s="230"/>
      <c r="AI6" s="228" t="s">
        <v>589</v>
      </c>
      <c r="AJ6" s="230"/>
      <c r="AK6" s="228" t="s">
        <v>253</v>
      </c>
      <c r="AL6" s="229"/>
      <c r="AM6" s="241"/>
    </row>
    <row r="7" spans="1:39" s="226" customFormat="1" ht="21.75" customHeight="1">
      <c r="A7" s="244"/>
      <c r="B7" s="245" t="s">
        <v>590</v>
      </c>
      <c r="C7" s="230" t="s">
        <v>591</v>
      </c>
      <c r="D7" s="245" t="s">
        <v>590</v>
      </c>
      <c r="E7" s="230" t="s">
        <v>591</v>
      </c>
      <c r="F7" s="245" t="s">
        <v>590</v>
      </c>
      <c r="G7" s="230" t="s">
        <v>591</v>
      </c>
      <c r="H7" s="245" t="s">
        <v>590</v>
      </c>
      <c r="I7" s="239" t="s">
        <v>591</v>
      </c>
      <c r="J7" s="227"/>
      <c r="K7" s="246" t="s">
        <v>590</v>
      </c>
      <c r="L7" s="230" t="s">
        <v>591</v>
      </c>
      <c r="M7" s="245" t="s">
        <v>590</v>
      </c>
      <c r="N7" s="230" t="s">
        <v>591</v>
      </c>
      <c r="O7" s="245" t="s">
        <v>590</v>
      </c>
      <c r="P7" s="230" t="s">
        <v>591</v>
      </c>
      <c r="Q7" s="247" t="s">
        <v>590</v>
      </c>
      <c r="R7" s="229" t="s">
        <v>591</v>
      </c>
      <c r="S7" s="248"/>
      <c r="T7" s="231"/>
      <c r="U7" s="249"/>
      <c r="V7" s="250" t="s">
        <v>590</v>
      </c>
      <c r="W7" s="251" t="s">
        <v>591</v>
      </c>
      <c r="X7" s="250" t="s">
        <v>590</v>
      </c>
      <c r="Y7" s="251" t="s">
        <v>591</v>
      </c>
      <c r="Z7" s="245" t="s">
        <v>590</v>
      </c>
      <c r="AA7" s="230" t="s">
        <v>591</v>
      </c>
      <c r="AB7" s="245" t="s">
        <v>590</v>
      </c>
      <c r="AC7" s="229" t="s">
        <v>591</v>
      </c>
      <c r="AD7" s="234"/>
      <c r="AE7" s="252" t="s">
        <v>590</v>
      </c>
      <c r="AF7" s="230" t="s">
        <v>591</v>
      </c>
      <c r="AG7" s="245" t="s">
        <v>590</v>
      </c>
      <c r="AH7" s="230" t="s">
        <v>591</v>
      </c>
      <c r="AI7" s="245" t="s">
        <v>590</v>
      </c>
      <c r="AJ7" s="230" t="s">
        <v>591</v>
      </c>
      <c r="AK7" s="245" t="s">
        <v>590</v>
      </c>
      <c r="AL7" s="229" t="s">
        <v>591</v>
      </c>
      <c r="AM7" s="248"/>
    </row>
    <row r="8" spans="1:39" s="342" customFormat="1" ht="13.5">
      <c r="A8" s="603"/>
      <c r="B8" s="243"/>
      <c r="C8" s="243"/>
      <c r="D8" s="243"/>
      <c r="E8" s="243"/>
      <c r="F8" s="243"/>
      <c r="G8" s="243"/>
      <c r="H8" s="243"/>
      <c r="I8" s="243"/>
      <c r="J8" s="227"/>
      <c r="K8" s="243"/>
      <c r="L8" s="243"/>
      <c r="M8" s="243"/>
      <c r="N8" s="243"/>
      <c r="O8" s="243"/>
      <c r="P8" s="243"/>
      <c r="Q8" s="243"/>
      <c r="R8" s="240"/>
      <c r="S8" s="227"/>
      <c r="T8" s="231"/>
      <c r="U8" s="603"/>
      <c r="V8" s="243"/>
      <c r="W8" s="243"/>
      <c r="X8" s="243"/>
      <c r="Y8" s="243"/>
      <c r="Z8" s="243"/>
      <c r="AA8" s="243"/>
      <c r="AB8" s="243"/>
      <c r="AC8" s="243"/>
      <c r="AD8" s="234"/>
      <c r="AE8" s="243"/>
      <c r="AF8" s="243"/>
      <c r="AG8" s="243"/>
      <c r="AH8" s="243"/>
      <c r="AI8" s="243"/>
      <c r="AJ8" s="243"/>
      <c r="AK8" s="243"/>
      <c r="AL8" s="240"/>
      <c r="AM8" s="227"/>
    </row>
    <row r="9" spans="1:39" s="344" customFormat="1" ht="20.100000000000001" customHeight="1">
      <c r="A9" s="606" t="s">
        <v>564</v>
      </c>
      <c r="B9" s="346">
        <v>3711</v>
      </c>
      <c r="C9" s="346">
        <v>1788</v>
      </c>
      <c r="D9" s="343">
        <v>2990</v>
      </c>
      <c r="E9" s="343">
        <v>821</v>
      </c>
      <c r="F9" s="343">
        <v>247</v>
      </c>
      <c r="G9" s="343">
        <v>13</v>
      </c>
      <c r="H9" s="343">
        <v>18</v>
      </c>
      <c r="I9" s="343">
        <v>57</v>
      </c>
      <c r="J9" s="253"/>
      <c r="K9" s="343">
        <v>298</v>
      </c>
      <c r="L9" s="343">
        <v>455</v>
      </c>
      <c r="M9" s="346">
        <v>0</v>
      </c>
      <c r="N9" s="346">
        <v>0</v>
      </c>
      <c r="O9" s="346">
        <v>0</v>
      </c>
      <c r="P9" s="346">
        <v>0</v>
      </c>
      <c r="Q9" s="343">
        <v>131</v>
      </c>
      <c r="R9" s="607">
        <v>161</v>
      </c>
      <c r="S9" s="348">
        <v>2013</v>
      </c>
      <c r="T9" s="347"/>
      <c r="U9" s="606">
        <v>2013</v>
      </c>
      <c r="V9" s="343">
        <v>27</v>
      </c>
      <c r="W9" s="343">
        <v>281</v>
      </c>
      <c r="X9" s="254">
        <v>0</v>
      </c>
      <c r="Y9" s="254">
        <v>0</v>
      </c>
      <c r="Z9" s="343">
        <v>222</v>
      </c>
      <c r="AA9" s="343">
        <v>160</v>
      </c>
      <c r="AB9" s="343">
        <v>231</v>
      </c>
      <c r="AC9" s="343">
        <v>25</v>
      </c>
      <c r="AD9" s="345"/>
      <c r="AE9" s="343">
        <v>2874</v>
      </c>
      <c r="AF9" s="343">
        <v>245</v>
      </c>
      <c r="AG9" s="343">
        <v>169</v>
      </c>
      <c r="AH9" s="343">
        <v>1206</v>
      </c>
      <c r="AI9" s="343">
        <v>14</v>
      </c>
      <c r="AJ9" s="343">
        <v>40</v>
      </c>
      <c r="AK9" s="343">
        <v>201</v>
      </c>
      <c r="AL9" s="607">
        <v>112</v>
      </c>
      <c r="AM9" s="348" t="s">
        <v>564</v>
      </c>
    </row>
    <row r="10" spans="1:39" s="344" customFormat="1" ht="20.100000000000001" customHeight="1">
      <c r="A10" s="606" t="s">
        <v>565</v>
      </c>
      <c r="B10" s="346">
        <v>3789</v>
      </c>
      <c r="C10" s="346">
        <v>1494</v>
      </c>
      <c r="D10" s="343">
        <v>2834</v>
      </c>
      <c r="E10" s="343">
        <v>567</v>
      </c>
      <c r="F10" s="343">
        <v>300</v>
      </c>
      <c r="G10" s="343">
        <v>23</v>
      </c>
      <c r="H10" s="343">
        <v>9</v>
      </c>
      <c r="I10" s="343">
        <v>18</v>
      </c>
      <c r="J10" s="346"/>
      <c r="K10" s="343">
        <v>342</v>
      </c>
      <c r="L10" s="343">
        <v>456</v>
      </c>
      <c r="M10" s="346">
        <v>0</v>
      </c>
      <c r="N10" s="346">
        <v>0</v>
      </c>
      <c r="O10" s="346">
        <v>0</v>
      </c>
      <c r="P10" s="346">
        <v>0</v>
      </c>
      <c r="Q10" s="343">
        <v>192</v>
      </c>
      <c r="R10" s="607">
        <v>142</v>
      </c>
      <c r="S10" s="348" t="s">
        <v>565</v>
      </c>
      <c r="T10" s="347"/>
      <c r="U10" s="606" t="s">
        <v>565</v>
      </c>
      <c r="V10" s="343">
        <v>112</v>
      </c>
      <c r="W10" s="343">
        <v>288</v>
      </c>
      <c r="X10" s="254">
        <v>0</v>
      </c>
      <c r="Y10" s="254">
        <v>0</v>
      </c>
      <c r="Z10" s="343">
        <v>290</v>
      </c>
      <c r="AA10" s="343">
        <v>145</v>
      </c>
      <c r="AB10" s="343">
        <v>151</v>
      </c>
      <c r="AC10" s="343">
        <v>60</v>
      </c>
      <c r="AD10" s="343"/>
      <c r="AE10" s="343">
        <v>2935</v>
      </c>
      <c r="AF10" s="343">
        <v>364</v>
      </c>
      <c r="AG10" s="343">
        <v>243</v>
      </c>
      <c r="AH10" s="343">
        <v>844</v>
      </c>
      <c r="AI10" s="343">
        <v>18</v>
      </c>
      <c r="AJ10" s="343">
        <v>30</v>
      </c>
      <c r="AK10" s="343">
        <v>152</v>
      </c>
      <c r="AL10" s="607">
        <v>53</v>
      </c>
      <c r="AM10" s="348">
        <v>2014</v>
      </c>
    </row>
    <row r="11" spans="1:39" s="344" customFormat="1" ht="20.100000000000001" customHeight="1">
      <c r="A11" s="606">
        <v>2015</v>
      </c>
      <c r="B11" s="346">
        <v>4580</v>
      </c>
      <c r="C11" s="346">
        <v>2032</v>
      </c>
      <c r="D11" s="343">
        <v>3615</v>
      </c>
      <c r="E11" s="343">
        <v>1172</v>
      </c>
      <c r="F11" s="343">
        <v>349</v>
      </c>
      <c r="G11" s="343">
        <v>22</v>
      </c>
      <c r="H11" s="343">
        <v>13</v>
      </c>
      <c r="I11" s="343">
        <v>26</v>
      </c>
      <c r="J11" s="346"/>
      <c r="K11" s="343">
        <v>296</v>
      </c>
      <c r="L11" s="343">
        <v>291</v>
      </c>
      <c r="M11" s="346">
        <v>0</v>
      </c>
      <c r="N11" s="346">
        <v>0</v>
      </c>
      <c r="O11" s="346">
        <v>0</v>
      </c>
      <c r="P11" s="346">
        <v>0</v>
      </c>
      <c r="Q11" s="343">
        <v>219</v>
      </c>
      <c r="R11" s="607">
        <v>318</v>
      </c>
      <c r="S11" s="348">
        <v>2015</v>
      </c>
      <c r="T11" s="345"/>
      <c r="U11" s="606">
        <v>2015</v>
      </c>
      <c r="V11" s="343">
        <v>88</v>
      </c>
      <c r="W11" s="343">
        <v>204</v>
      </c>
      <c r="X11" s="254">
        <v>0</v>
      </c>
      <c r="Y11" s="254">
        <v>0</v>
      </c>
      <c r="Z11" s="343">
        <v>220</v>
      </c>
      <c r="AA11" s="343">
        <v>152</v>
      </c>
      <c r="AB11" s="343">
        <v>131</v>
      </c>
      <c r="AC11" s="343">
        <v>60</v>
      </c>
      <c r="AD11" s="343"/>
      <c r="AE11" s="343">
        <v>3782</v>
      </c>
      <c r="AF11" s="343">
        <v>402</v>
      </c>
      <c r="AG11" s="343">
        <v>217</v>
      </c>
      <c r="AH11" s="343">
        <v>1168</v>
      </c>
      <c r="AI11" s="343">
        <v>41</v>
      </c>
      <c r="AJ11" s="343">
        <v>97</v>
      </c>
      <c r="AK11" s="343">
        <v>189</v>
      </c>
      <c r="AL11" s="607">
        <v>153</v>
      </c>
      <c r="AM11" s="348">
        <v>2015</v>
      </c>
    </row>
    <row r="12" spans="1:39" s="344" customFormat="1" ht="20.100000000000001" customHeight="1">
      <c r="A12" s="606">
        <v>2016</v>
      </c>
      <c r="B12" s="346">
        <v>6048</v>
      </c>
      <c r="C12" s="346">
        <v>2052</v>
      </c>
      <c r="D12" s="343">
        <v>4865</v>
      </c>
      <c r="E12" s="343">
        <v>779</v>
      </c>
      <c r="F12" s="343">
        <v>478</v>
      </c>
      <c r="G12" s="343">
        <v>28</v>
      </c>
      <c r="H12" s="343">
        <v>8</v>
      </c>
      <c r="I12" s="343">
        <v>16</v>
      </c>
      <c r="J12" s="346"/>
      <c r="K12" s="343">
        <v>419</v>
      </c>
      <c r="L12" s="343">
        <v>417</v>
      </c>
      <c r="M12" s="346">
        <v>0</v>
      </c>
      <c r="N12" s="346">
        <v>0</v>
      </c>
      <c r="O12" s="346">
        <v>0</v>
      </c>
      <c r="P12" s="346">
        <v>0</v>
      </c>
      <c r="Q12" s="343">
        <v>240</v>
      </c>
      <c r="R12" s="607">
        <v>478</v>
      </c>
      <c r="S12" s="348">
        <v>2016</v>
      </c>
      <c r="T12" s="345"/>
      <c r="U12" s="606">
        <v>2016</v>
      </c>
      <c r="V12" s="343">
        <v>38</v>
      </c>
      <c r="W12" s="343">
        <v>334</v>
      </c>
      <c r="X12" s="254">
        <v>0</v>
      </c>
      <c r="Y12" s="254">
        <v>0</v>
      </c>
      <c r="Z12" s="343">
        <v>254</v>
      </c>
      <c r="AA12" s="343">
        <v>229</v>
      </c>
      <c r="AB12" s="343">
        <v>270</v>
      </c>
      <c r="AC12" s="343">
        <v>76</v>
      </c>
      <c r="AD12" s="343"/>
      <c r="AE12" s="343">
        <v>4882</v>
      </c>
      <c r="AF12" s="343">
        <v>526</v>
      </c>
      <c r="AG12" s="343">
        <v>176</v>
      </c>
      <c r="AH12" s="343">
        <v>787</v>
      </c>
      <c r="AI12" s="343">
        <v>8</v>
      </c>
      <c r="AJ12" s="343">
        <v>18</v>
      </c>
      <c r="AK12" s="343">
        <v>458</v>
      </c>
      <c r="AL12" s="607">
        <v>415</v>
      </c>
      <c r="AM12" s="348">
        <v>2016</v>
      </c>
    </row>
    <row r="13" spans="1:39" s="344" customFormat="1" ht="20.100000000000001" customHeight="1">
      <c r="A13" s="606">
        <v>2017</v>
      </c>
      <c r="B13" s="346">
        <v>4318</v>
      </c>
      <c r="C13" s="346">
        <v>1920</v>
      </c>
      <c r="D13" s="343">
        <v>2979</v>
      </c>
      <c r="E13" s="343">
        <v>695</v>
      </c>
      <c r="F13" s="343">
        <v>368</v>
      </c>
      <c r="G13" s="343">
        <v>33</v>
      </c>
      <c r="H13" s="343">
        <v>10</v>
      </c>
      <c r="I13" s="343">
        <v>36</v>
      </c>
      <c r="J13" s="346"/>
      <c r="K13" s="343">
        <v>467</v>
      </c>
      <c r="L13" s="343">
        <v>290</v>
      </c>
      <c r="M13" s="346">
        <v>0</v>
      </c>
      <c r="N13" s="346">
        <v>0</v>
      </c>
      <c r="O13" s="346">
        <v>2</v>
      </c>
      <c r="P13" s="346">
        <v>0</v>
      </c>
      <c r="Q13" s="343">
        <v>256</v>
      </c>
      <c r="R13" s="607">
        <v>283</v>
      </c>
      <c r="S13" s="348">
        <v>2017</v>
      </c>
      <c r="T13" s="345"/>
      <c r="U13" s="606">
        <v>2017</v>
      </c>
      <c r="V13" s="343">
        <v>236</v>
      </c>
      <c r="W13" s="343">
        <v>583</v>
      </c>
      <c r="X13" s="254">
        <v>0</v>
      </c>
      <c r="Y13" s="254">
        <v>0</v>
      </c>
      <c r="Z13" s="343">
        <v>340</v>
      </c>
      <c r="AA13" s="343">
        <v>222</v>
      </c>
      <c r="AB13" s="343">
        <v>100</v>
      </c>
      <c r="AC13" s="343">
        <v>57</v>
      </c>
      <c r="AD13" s="343"/>
      <c r="AE13" s="343">
        <v>3164</v>
      </c>
      <c r="AF13" s="343">
        <v>351</v>
      </c>
      <c r="AG13" s="343">
        <v>466</v>
      </c>
      <c r="AH13" s="343">
        <v>1130</v>
      </c>
      <c r="AI13" s="343">
        <v>10</v>
      </c>
      <c r="AJ13" s="343">
        <v>32</v>
      </c>
      <c r="AK13" s="343">
        <v>238</v>
      </c>
      <c r="AL13" s="607">
        <v>127</v>
      </c>
      <c r="AM13" s="348">
        <v>2017</v>
      </c>
    </row>
    <row r="14" spans="1:39" s="341" customFormat="1" ht="20.100000000000001" customHeight="1">
      <c r="A14" s="697">
        <v>2018</v>
      </c>
      <c r="B14" s="698">
        <v>4468</v>
      </c>
      <c r="C14" s="698">
        <v>2021</v>
      </c>
      <c r="D14" s="699">
        <v>3184</v>
      </c>
      <c r="E14" s="699">
        <v>512</v>
      </c>
      <c r="F14" s="699">
        <v>316</v>
      </c>
      <c r="G14" s="699">
        <v>25</v>
      </c>
      <c r="H14" s="699">
        <v>4</v>
      </c>
      <c r="I14" s="699">
        <v>13</v>
      </c>
      <c r="J14" s="698"/>
      <c r="K14" s="699">
        <v>324</v>
      </c>
      <c r="L14" s="699">
        <v>246</v>
      </c>
      <c r="M14" s="698">
        <v>0</v>
      </c>
      <c r="N14" s="698">
        <v>0</v>
      </c>
      <c r="O14" s="698">
        <v>0</v>
      </c>
      <c r="P14" s="698">
        <v>0</v>
      </c>
      <c r="Q14" s="699">
        <v>228</v>
      </c>
      <c r="R14" s="700">
        <v>275</v>
      </c>
      <c r="S14" s="701">
        <v>2018</v>
      </c>
      <c r="T14" s="702"/>
      <c r="U14" s="697">
        <v>2018</v>
      </c>
      <c r="V14" s="703">
        <v>412</v>
      </c>
      <c r="W14" s="699">
        <v>950</v>
      </c>
      <c r="X14" s="704">
        <v>0</v>
      </c>
      <c r="Y14" s="704">
        <v>0</v>
      </c>
      <c r="Z14" s="699">
        <v>443</v>
      </c>
      <c r="AA14" s="699">
        <v>138</v>
      </c>
      <c r="AB14" s="699">
        <v>168</v>
      </c>
      <c r="AC14" s="699">
        <v>62</v>
      </c>
      <c r="AD14" s="705"/>
      <c r="AE14" s="699">
        <v>2989</v>
      </c>
      <c r="AF14" s="699">
        <v>251</v>
      </c>
      <c r="AG14" s="699">
        <v>616</v>
      </c>
      <c r="AH14" s="699">
        <v>1465</v>
      </c>
      <c r="AI14" s="699">
        <v>11</v>
      </c>
      <c r="AJ14" s="699">
        <v>13</v>
      </c>
      <c r="AK14" s="699">
        <v>241</v>
      </c>
      <c r="AL14" s="700">
        <v>93</v>
      </c>
      <c r="AM14" s="701">
        <v>2018</v>
      </c>
    </row>
    <row r="15" spans="1:39" s="226" customFormat="1" ht="20.25" customHeight="1">
      <c r="A15" s="255" t="s">
        <v>596</v>
      </c>
      <c r="B15" s="256"/>
      <c r="C15" s="255"/>
      <c r="D15" s="257"/>
      <c r="E15" s="225"/>
      <c r="F15" s="225"/>
      <c r="G15" s="225"/>
      <c r="H15" s="225"/>
      <c r="I15" s="225"/>
      <c r="J15" s="221"/>
      <c r="K15" s="218"/>
      <c r="L15" s="218"/>
      <c r="M15" s="218"/>
      <c r="N15" s="218"/>
      <c r="O15" s="225"/>
      <c r="P15" s="255"/>
      <c r="Q15" s="255"/>
      <c r="R15" s="225"/>
      <c r="S15" s="256" t="s">
        <v>610</v>
      </c>
      <c r="T15" s="221"/>
      <c r="U15" s="255" t="s">
        <v>596</v>
      </c>
      <c r="V15" s="256"/>
      <c r="W15" s="255"/>
      <c r="X15" s="255"/>
      <c r="Y15" s="255"/>
      <c r="Z15" s="225"/>
      <c r="AA15" s="225"/>
      <c r="AB15" s="225"/>
      <c r="AC15" s="225"/>
      <c r="AD15" s="225"/>
      <c r="AE15" s="221"/>
      <c r="AF15" s="225"/>
      <c r="AG15" s="225"/>
      <c r="AH15" s="225"/>
      <c r="AI15" s="225"/>
      <c r="AJ15" s="225"/>
      <c r="AK15" s="225"/>
      <c r="AL15" s="225"/>
      <c r="AM15" s="256" t="s">
        <v>610</v>
      </c>
    </row>
    <row r="16" spans="1:39">
      <c r="A16" s="214"/>
      <c r="B16" s="216"/>
      <c r="C16" s="215"/>
      <c r="D16" s="217"/>
      <c r="E16" s="214"/>
      <c r="F16" s="214"/>
      <c r="G16" s="214"/>
      <c r="H16" s="214"/>
      <c r="I16" s="214"/>
      <c r="J16" s="213"/>
      <c r="K16" s="214"/>
      <c r="L16" s="214"/>
      <c r="M16" s="217"/>
      <c r="N16" s="217"/>
      <c r="O16" s="214"/>
      <c r="P16" s="215"/>
      <c r="Q16" s="215"/>
      <c r="R16" s="214"/>
      <c r="S16" s="215"/>
      <c r="T16" s="213"/>
      <c r="U16" s="215"/>
      <c r="V16" s="216"/>
      <c r="W16" s="215"/>
      <c r="X16" s="215"/>
      <c r="Y16" s="215"/>
      <c r="Z16" s="214"/>
      <c r="AA16" s="214"/>
      <c r="AB16" s="214"/>
      <c r="AC16" s="214"/>
      <c r="AD16" s="214"/>
      <c r="AE16" s="213"/>
      <c r="AF16" s="214"/>
      <c r="AG16" s="214"/>
      <c r="AH16" s="214"/>
      <c r="AI16" s="214"/>
      <c r="AJ16" s="214"/>
      <c r="AK16" s="214"/>
      <c r="AL16" s="214"/>
      <c r="AM16" s="215"/>
    </row>
  </sheetData>
  <mergeCells count="17">
    <mergeCell ref="V5:Y5"/>
    <mergeCell ref="K6:L6"/>
    <mergeCell ref="D6:E6"/>
    <mergeCell ref="F6:G6"/>
    <mergeCell ref="K2:S2"/>
    <mergeCell ref="AF4:AL4"/>
    <mergeCell ref="M6:N6"/>
    <mergeCell ref="Q6:R6"/>
    <mergeCell ref="AE2:AM2"/>
    <mergeCell ref="AE5:AF5"/>
    <mergeCell ref="AE6:AF6"/>
    <mergeCell ref="Z4:AC4"/>
    <mergeCell ref="V4:Y4"/>
    <mergeCell ref="V6:W6"/>
    <mergeCell ref="X6:Y6"/>
    <mergeCell ref="Q5:R5"/>
    <mergeCell ref="O6:P6"/>
  </mergeCells>
  <phoneticPr fontId="12" type="noConversion"/>
  <pageMargins left="0.7" right="0.7" top="0.75" bottom="0.75" header="0.3" footer="0.3"/>
  <pageSetup paperSize="9" scale="96" orientation="portrait" r:id="rId1"/>
  <colBreaks count="3" manualBreakCount="3">
    <brk id="10" max="1048575" man="1"/>
    <brk id="20" max="1048575" man="1"/>
    <brk id="30" max="1048575" man="1"/>
  </colBreaks>
  <ignoredErrors>
    <ignoredError sqref="A9:A10 S10 AM9 U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O23"/>
  <sheetViews>
    <sheetView view="pageBreakPreview" zoomScaleNormal="100" zoomScaleSheetLayoutView="100" workbookViewId="0">
      <pane xSplit="1" ySplit="7" topLeftCell="B8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A2" sqref="A2"/>
    </sheetView>
  </sheetViews>
  <sheetFormatPr defaultRowHeight="16.5"/>
  <cols>
    <col min="1" max="3" width="10.625" style="270" customWidth="1"/>
    <col min="4" max="4" width="10.625" style="269" customWidth="1"/>
    <col min="5" max="5" width="10.625" style="270" customWidth="1"/>
    <col min="6" max="11" width="10.625" style="268" customWidth="1"/>
    <col min="12" max="23" width="10.625" style="270" customWidth="1"/>
    <col min="24" max="24" width="10.625" style="272" customWidth="1"/>
    <col min="25" max="33" width="10.625" style="270" customWidth="1"/>
    <col min="34" max="38" width="20.625" style="270" customWidth="1"/>
    <col min="39" max="40" width="20.625" style="272" customWidth="1"/>
    <col min="41" max="41" width="10.625" style="270" customWidth="1"/>
    <col min="42" max="42" width="5.625" style="270" customWidth="1"/>
    <col min="43" max="16384" width="9" style="270"/>
  </cols>
  <sheetData>
    <row r="1" spans="1:41" s="338" customFormat="1" ht="24.75" customHeight="1">
      <c r="A1" s="340" t="s">
        <v>309</v>
      </c>
      <c r="B1" s="340"/>
      <c r="C1" s="340"/>
      <c r="D1" s="340"/>
      <c r="E1" s="340"/>
      <c r="F1" s="340"/>
      <c r="G1" s="340"/>
      <c r="H1" s="339" t="s">
        <v>310</v>
      </c>
      <c r="I1" s="339"/>
      <c r="J1" s="339"/>
      <c r="K1" s="339"/>
      <c r="L1" s="339"/>
      <c r="M1" s="339"/>
      <c r="N1" s="339"/>
      <c r="O1" s="339"/>
      <c r="P1" s="339"/>
      <c r="Q1" s="339" t="s">
        <v>311</v>
      </c>
      <c r="R1" s="339"/>
      <c r="S1" s="339"/>
      <c r="T1" s="339"/>
      <c r="U1" s="339"/>
      <c r="V1" s="339"/>
      <c r="W1" s="340"/>
      <c r="X1" s="340"/>
      <c r="Y1" s="339" t="s">
        <v>312</v>
      </c>
      <c r="Z1" s="340"/>
      <c r="AA1" s="339"/>
      <c r="AB1" s="339"/>
      <c r="AC1" s="339"/>
      <c r="AD1" s="339"/>
      <c r="AE1" s="339"/>
      <c r="AF1" s="339"/>
      <c r="AG1" s="339" t="s">
        <v>313</v>
      </c>
      <c r="AH1" s="339"/>
      <c r="AI1" s="339"/>
      <c r="AJ1" s="339"/>
      <c r="AK1" s="339" t="s">
        <v>184</v>
      </c>
      <c r="AL1" s="339"/>
      <c r="AM1" s="340"/>
      <c r="AN1" s="340"/>
      <c r="AO1" s="339"/>
    </row>
    <row r="2" spans="1:41" s="332" customFormat="1" ht="26.25" customHeight="1" thickBot="1">
      <c r="A2" s="337" t="s">
        <v>318</v>
      </c>
      <c r="B2" s="336"/>
      <c r="C2" s="337"/>
      <c r="D2" s="335"/>
      <c r="E2" s="337"/>
      <c r="F2" s="334"/>
      <c r="G2" s="334"/>
      <c r="H2" s="334"/>
      <c r="I2" s="337"/>
      <c r="J2" s="337"/>
      <c r="K2" s="334"/>
      <c r="L2" s="337"/>
      <c r="M2" s="337"/>
      <c r="N2" s="337"/>
      <c r="O2" s="337"/>
      <c r="P2" s="335" t="s">
        <v>319</v>
      </c>
      <c r="Q2" s="337" t="s">
        <v>185</v>
      </c>
      <c r="R2" s="337"/>
      <c r="S2" s="337"/>
      <c r="T2" s="337"/>
      <c r="U2" s="337"/>
      <c r="V2" s="337"/>
      <c r="W2" s="337"/>
      <c r="X2" s="333"/>
      <c r="Y2" s="337"/>
      <c r="Z2" s="337"/>
      <c r="AA2" s="337"/>
      <c r="AB2" s="337"/>
      <c r="AC2" s="337"/>
      <c r="AD2" s="337"/>
      <c r="AE2" s="337"/>
      <c r="AF2" s="335" t="s">
        <v>319</v>
      </c>
      <c r="AG2" s="337" t="s">
        <v>318</v>
      </c>
      <c r="AH2" s="337"/>
      <c r="AI2" s="337"/>
      <c r="AJ2" s="337"/>
      <c r="AK2" s="337"/>
      <c r="AL2" s="337"/>
      <c r="AM2" s="333"/>
      <c r="AN2" s="333"/>
      <c r="AO2" s="335" t="s">
        <v>319</v>
      </c>
    </row>
    <row r="3" spans="1:41" s="326" customFormat="1" ht="15.75" customHeight="1" thickTop="1">
      <c r="A3" s="821" t="s">
        <v>314</v>
      </c>
      <c r="B3" s="824" t="s">
        <v>320</v>
      </c>
      <c r="C3" s="825"/>
      <c r="D3" s="825"/>
      <c r="E3" s="359" t="s">
        <v>321</v>
      </c>
      <c r="F3" s="331"/>
      <c r="G3" s="331"/>
      <c r="H3" s="330" t="s">
        <v>322</v>
      </c>
      <c r="I3" s="330"/>
      <c r="J3" s="330"/>
      <c r="K3" s="330"/>
      <c r="L3" s="330"/>
      <c r="M3" s="330"/>
      <c r="N3" s="330"/>
      <c r="O3" s="330"/>
      <c r="P3" s="824" t="s">
        <v>104</v>
      </c>
      <c r="Q3" s="821" t="s">
        <v>314</v>
      </c>
      <c r="R3" s="329" t="s">
        <v>323</v>
      </c>
      <c r="S3" s="330"/>
      <c r="T3" s="330"/>
      <c r="U3" s="330"/>
      <c r="V3" s="328"/>
      <c r="W3" s="329"/>
      <c r="X3" s="327"/>
      <c r="Y3" s="330" t="s">
        <v>324</v>
      </c>
      <c r="Z3" s="330"/>
      <c r="AA3" s="330"/>
      <c r="AB3" s="330"/>
      <c r="AC3" s="330"/>
      <c r="AD3" s="330"/>
      <c r="AE3" s="330"/>
      <c r="AF3" s="824" t="s">
        <v>104</v>
      </c>
      <c r="AG3" s="821" t="s">
        <v>314</v>
      </c>
      <c r="AH3" s="329" t="s">
        <v>315</v>
      </c>
      <c r="AI3" s="330"/>
      <c r="AJ3" s="330"/>
      <c r="AK3" s="330" t="s">
        <v>316</v>
      </c>
      <c r="AL3" s="328"/>
      <c r="AM3" s="330"/>
      <c r="AN3" s="330"/>
      <c r="AO3" s="824" t="s">
        <v>317</v>
      </c>
    </row>
    <row r="4" spans="1:41" s="326" customFormat="1" ht="15.75" customHeight="1">
      <c r="A4" s="822"/>
      <c r="B4" s="826" t="s">
        <v>186</v>
      </c>
      <c r="C4" s="827"/>
      <c r="D4" s="827"/>
      <c r="E4" s="312" t="s">
        <v>325</v>
      </c>
      <c r="F4" s="351" t="s">
        <v>600</v>
      </c>
      <c r="G4" s="324"/>
      <c r="H4" s="323" t="s">
        <v>326</v>
      </c>
      <c r="I4" s="322"/>
      <c r="J4" s="322"/>
      <c r="K4" s="323"/>
      <c r="L4" s="321"/>
      <c r="M4" s="320"/>
      <c r="N4" s="320"/>
      <c r="O4" s="319"/>
      <c r="P4" s="826"/>
      <c r="Q4" s="822"/>
      <c r="R4" s="321" t="s">
        <v>187</v>
      </c>
      <c r="S4" s="323"/>
      <c r="T4" s="323"/>
      <c r="U4" s="317" t="s">
        <v>636</v>
      </c>
      <c r="V4" s="323"/>
      <c r="W4" s="319" t="s">
        <v>188</v>
      </c>
      <c r="X4" s="321"/>
      <c r="Y4" s="323" t="s">
        <v>189</v>
      </c>
      <c r="Z4" s="323"/>
      <c r="AA4" s="321" t="s">
        <v>327</v>
      </c>
      <c r="AB4" s="323"/>
      <c r="AC4" s="323"/>
      <c r="AD4" s="315"/>
      <c r="AE4" s="829" t="s">
        <v>554</v>
      </c>
      <c r="AF4" s="826"/>
      <c r="AG4" s="822"/>
      <c r="AH4" s="316" t="s">
        <v>328</v>
      </c>
      <c r="AI4" s="316" t="s">
        <v>329</v>
      </c>
      <c r="AJ4" s="316" t="s">
        <v>330</v>
      </c>
      <c r="AK4" s="316" t="s">
        <v>331</v>
      </c>
      <c r="AL4" s="314" t="s">
        <v>332</v>
      </c>
      <c r="AM4" s="318" t="s">
        <v>333</v>
      </c>
      <c r="AN4" s="325"/>
      <c r="AO4" s="826"/>
    </row>
    <row r="5" spans="1:41" s="326" customFormat="1" ht="15.75" customHeight="1">
      <c r="A5" s="822"/>
      <c r="B5" s="241"/>
      <c r="C5" s="313" t="s">
        <v>334</v>
      </c>
      <c r="D5" s="241" t="s">
        <v>335</v>
      </c>
      <c r="E5" s="312" t="s">
        <v>105</v>
      </c>
      <c r="F5" s="355"/>
      <c r="G5" s="316" t="s">
        <v>602</v>
      </c>
      <c r="H5" s="311" t="s">
        <v>336</v>
      </c>
      <c r="I5" s="310"/>
      <c r="J5" s="353"/>
      <c r="K5" s="311" t="s">
        <v>337</v>
      </c>
      <c r="L5" s="311"/>
      <c r="M5" s="309"/>
      <c r="N5" s="311"/>
      <c r="O5" s="318" t="s">
        <v>190</v>
      </c>
      <c r="P5" s="826"/>
      <c r="Q5" s="822"/>
      <c r="R5" s="325" t="s">
        <v>602</v>
      </c>
      <c r="S5" s="318" t="s">
        <v>191</v>
      </c>
      <c r="T5" s="318" t="s">
        <v>192</v>
      </c>
      <c r="U5" s="318" t="s">
        <v>193</v>
      </c>
      <c r="V5" s="318" t="s">
        <v>194</v>
      </c>
      <c r="W5" s="316" t="s">
        <v>602</v>
      </c>
      <c r="X5" s="316" t="s">
        <v>195</v>
      </c>
      <c r="Y5" s="316" t="s">
        <v>196</v>
      </c>
      <c r="Z5" s="316" t="s">
        <v>26</v>
      </c>
      <c r="AA5" s="316" t="s">
        <v>602</v>
      </c>
      <c r="AB5" s="316" t="s">
        <v>197</v>
      </c>
      <c r="AC5" s="316" t="s">
        <v>198</v>
      </c>
      <c r="AD5" s="314" t="s">
        <v>199</v>
      </c>
      <c r="AE5" s="826"/>
      <c r="AF5" s="826"/>
      <c r="AG5" s="822"/>
      <c r="AH5" s="312"/>
      <c r="AI5" s="312"/>
      <c r="AJ5" s="312"/>
      <c r="AK5" s="312"/>
      <c r="AL5" s="308"/>
      <c r="AM5" s="325" t="s">
        <v>540</v>
      </c>
      <c r="AN5" s="308"/>
      <c r="AO5" s="826"/>
    </row>
    <row r="6" spans="1:41" s="326" customFormat="1" ht="15.75" customHeight="1">
      <c r="A6" s="822"/>
      <c r="B6" s="241"/>
      <c r="C6" s="241" t="s">
        <v>635</v>
      </c>
      <c r="D6" s="241" t="s">
        <v>635</v>
      </c>
      <c r="E6" s="358" t="s">
        <v>408</v>
      </c>
      <c r="F6" s="355"/>
      <c r="G6" s="356"/>
      <c r="H6" s="355"/>
      <c r="I6" s="306" t="s">
        <v>409</v>
      </c>
      <c r="J6" s="362" t="s">
        <v>410</v>
      </c>
      <c r="K6" s="354"/>
      <c r="L6" s="314" t="s">
        <v>411</v>
      </c>
      <c r="M6" s="318" t="s">
        <v>412</v>
      </c>
      <c r="N6" s="314" t="s">
        <v>413</v>
      </c>
      <c r="O6" s="325" t="s">
        <v>200</v>
      </c>
      <c r="P6" s="826"/>
      <c r="Q6" s="822"/>
      <c r="R6" s="325"/>
      <c r="S6" s="312"/>
      <c r="T6" s="312"/>
      <c r="U6" s="322" t="s">
        <v>244</v>
      </c>
      <c r="V6" s="241" t="s">
        <v>243</v>
      </c>
      <c r="W6" s="312"/>
      <c r="X6" s="358"/>
      <c r="Y6" s="312"/>
      <c r="Z6" s="312"/>
      <c r="AA6" s="312"/>
      <c r="AB6" s="312"/>
      <c r="AC6" s="312"/>
      <c r="AD6" s="322" t="s">
        <v>414</v>
      </c>
      <c r="AE6" s="826"/>
      <c r="AF6" s="826"/>
      <c r="AG6" s="822"/>
      <c r="AH6" s="312"/>
      <c r="AI6" s="312"/>
      <c r="AJ6" s="312" t="s">
        <v>415</v>
      </c>
      <c r="AK6" s="312" t="s">
        <v>416</v>
      </c>
      <c r="AL6" s="308" t="s">
        <v>417</v>
      </c>
      <c r="AM6" s="325" t="s">
        <v>541</v>
      </c>
      <c r="AN6" s="308"/>
      <c r="AO6" s="826"/>
    </row>
    <row r="7" spans="1:41" s="326" customFormat="1" ht="27">
      <c r="A7" s="823"/>
      <c r="B7" s="304"/>
      <c r="C7" s="304" t="s">
        <v>418</v>
      </c>
      <c r="D7" s="304" t="s">
        <v>637</v>
      </c>
      <c r="E7" s="357" t="s">
        <v>634</v>
      </c>
      <c r="F7" s="312" t="s">
        <v>601</v>
      </c>
      <c r="G7" s="350" t="s">
        <v>603</v>
      </c>
      <c r="H7" s="301"/>
      <c r="I7" s="300" t="s">
        <v>419</v>
      </c>
      <c r="J7" s="352" t="s">
        <v>420</v>
      </c>
      <c r="K7" s="299"/>
      <c r="L7" s="300" t="s">
        <v>421</v>
      </c>
      <c r="M7" s="300" t="s">
        <v>422</v>
      </c>
      <c r="N7" s="300" t="s">
        <v>423</v>
      </c>
      <c r="O7" s="300" t="s">
        <v>201</v>
      </c>
      <c r="P7" s="828"/>
      <c r="Q7" s="823"/>
      <c r="R7" s="303" t="s">
        <v>604</v>
      </c>
      <c r="S7" s="303" t="s">
        <v>137</v>
      </c>
      <c r="T7" s="303" t="s">
        <v>139</v>
      </c>
      <c r="U7" s="303" t="s">
        <v>424</v>
      </c>
      <c r="V7" s="300" t="s">
        <v>425</v>
      </c>
      <c r="W7" s="302" t="s">
        <v>604</v>
      </c>
      <c r="X7" s="349" t="s">
        <v>202</v>
      </c>
      <c r="Y7" s="302" t="s">
        <v>139</v>
      </c>
      <c r="Z7" s="302" t="s">
        <v>203</v>
      </c>
      <c r="AA7" s="302" t="s">
        <v>604</v>
      </c>
      <c r="AB7" s="302" t="s">
        <v>204</v>
      </c>
      <c r="AC7" s="302" t="s">
        <v>149</v>
      </c>
      <c r="AD7" s="301" t="s">
        <v>426</v>
      </c>
      <c r="AE7" s="828"/>
      <c r="AF7" s="828"/>
      <c r="AG7" s="823"/>
      <c r="AH7" s="302" t="s">
        <v>427</v>
      </c>
      <c r="AI7" s="302" t="s">
        <v>428</v>
      </c>
      <c r="AJ7" s="302" t="s">
        <v>429</v>
      </c>
      <c r="AK7" s="302" t="s">
        <v>429</v>
      </c>
      <c r="AL7" s="298" t="s">
        <v>430</v>
      </c>
      <c r="AM7" s="303"/>
      <c r="AN7" s="297" t="s">
        <v>542</v>
      </c>
      <c r="AO7" s="828"/>
    </row>
    <row r="8" spans="1:41" s="326" customFormat="1" ht="7.5" customHeight="1">
      <c r="A8" s="267"/>
      <c r="B8" s="305"/>
      <c r="C8" s="305"/>
      <c r="D8" s="305"/>
      <c r="E8" s="305"/>
      <c r="F8" s="308"/>
      <c r="G8" s="308"/>
      <c r="H8" s="308"/>
      <c r="I8" s="306"/>
      <c r="J8" s="306"/>
      <c r="K8" s="307"/>
      <c r="L8" s="306"/>
      <c r="M8" s="306"/>
      <c r="N8" s="306"/>
      <c r="O8" s="306"/>
      <c r="P8" s="241"/>
      <c r="Q8" s="267"/>
      <c r="R8" s="308"/>
      <c r="S8" s="308"/>
      <c r="T8" s="308"/>
      <c r="U8" s="308"/>
      <c r="V8" s="306"/>
      <c r="W8" s="305"/>
      <c r="X8" s="266"/>
      <c r="Y8" s="308"/>
      <c r="Z8" s="308"/>
      <c r="AA8" s="305"/>
      <c r="AB8" s="308"/>
      <c r="AC8" s="308"/>
      <c r="AD8" s="308"/>
      <c r="AE8" s="305"/>
      <c r="AF8" s="241"/>
      <c r="AG8" s="267"/>
      <c r="AH8" s="308"/>
      <c r="AI8" s="308"/>
      <c r="AJ8" s="308"/>
      <c r="AK8" s="308"/>
      <c r="AL8" s="305"/>
      <c r="AM8" s="308"/>
      <c r="AN8" s="265"/>
      <c r="AO8" s="241"/>
    </row>
    <row r="9" spans="1:41" s="289" customFormat="1" ht="20.100000000000001" customHeight="1">
      <c r="A9" s="296">
        <v>2013</v>
      </c>
      <c r="B9" s="295">
        <v>97557</v>
      </c>
      <c r="C9" s="295">
        <v>97557</v>
      </c>
      <c r="D9" s="295" t="s">
        <v>15</v>
      </c>
      <c r="E9" s="361">
        <v>95681000</v>
      </c>
      <c r="F9" s="361">
        <v>33298502</v>
      </c>
      <c r="G9" s="361">
        <v>5632586</v>
      </c>
      <c r="H9" s="360">
        <v>21663</v>
      </c>
      <c r="I9" s="360">
        <v>21663</v>
      </c>
      <c r="J9" s="295" t="s">
        <v>15</v>
      </c>
      <c r="K9" s="361">
        <v>5416841</v>
      </c>
      <c r="L9" s="361">
        <v>2039485</v>
      </c>
      <c r="M9" s="361">
        <v>2433641</v>
      </c>
      <c r="N9" s="361">
        <v>943715</v>
      </c>
      <c r="O9" s="361">
        <v>194082</v>
      </c>
      <c r="P9" s="290">
        <v>2013</v>
      </c>
      <c r="Q9" s="296">
        <v>2013</v>
      </c>
      <c r="R9" s="361">
        <v>1037901</v>
      </c>
      <c r="S9" s="291" t="s">
        <v>15</v>
      </c>
      <c r="T9" s="361">
        <v>1037901</v>
      </c>
      <c r="U9" s="291" t="s">
        <v>15</v>
      </c>
      <c r="V9" s="291" t="s">
        <v>15</v>
      </c>
      <c r="W9" s="361">
        <v>996628</v>
      </c>
      <c r="X9" s="291" t="s">
        <v>15</v>
      </c>
      <c r="Y9" s="361">
        <v>990253</v>
      </c>
      <c r="Z9" s="361">
        <v>6375</v>
      </c>
      <c r="AA9" s="361">
        <v>25631387</v>
      </c>
      <c r="AB9" s="291" t="s">
        <v>15</v>
      </c>
      <c r="AC9" s="361">
        <v>25631387</v>
      </c>
      <c r="AD9" s="291" t="s">
        <v>15</v>
      </c>
      <c r="AE9" s="291" t="s">
        <v>15</v>
      </c>
      <c r="AF9" s="290">
        <v>2013</v>
      </c>
      <c r="AG9" s="296">
        <v>2013</v>
      </c>
      <c r="AH9" s="361">
        <v>62382498</v>
      </c>
      <c r="AI9" s="361">
        <v>6714725</v>
      </c>
      <c r="AJ9" s="361">
        <v>1214722</v>
      </c>
      <c r="AK9" s="361">
        <v>14010057</v>
      </c>
      <c r="AL9" s="361">
        <v>40442994</v>
      </c>
      <c r="AM9" s="291" t="s">
        <v>15</v>
      </c>
      <c r="AN9" s="291" t="s">
        <v>15</v>
      </c>
      <c r="AO9" s="290">
        <v>2013</v>
      </c>
    </row>
    <row r="10" spans="1:41" s="289" customFormat="1" ht="20.100000000000001" customHeight="1">
      <c r="A10" s="296">
        <v>2014</v>
      </c>
      <c r="B10" s="295">
        <v>97557</v>
      </c>
      <c r="C10" s="295">
        <v>97557</v>
      </c>
      <c r="D10" s="295" t="s">
        <v>15</v>
      </c>
      <c r="E10" s="361">
        <v>95681000</v>
      </c>
      <c r="F10" s="361">
        <v>33298502</v>
      </c>
      <c r="G10" s="361">
        <v>5632586</v>
      </c>
      <c r="H10" s="360">
        <v>21663</v>
      </c>
      <c r="I10" s="360">
        <v>21663</v>
      </c>
      <c r="J10" s="295" t="s">
        <v>15</v>
      </c>
      <c r="K10" s="361">
        <v>5416841</v>
      </c>
      <c r="L10" s="361">
        <v>2039485</v>
      </c>
      <c r="M10" s="361">
        <v>2433641</v>
      </c>
      <c r="N10" s="361">
        <v>943715</v>
      </c>
      <c r="O10" s="361">
        <v>194082</v>
      </c>
      <c r="P10" s="290">
        <v>2014</v>
      </c>
      <c r="Q10" s="296">
        <v>2014</v>
      </c>
      <c r="R10" s="361">
        <v>1037901</v>
      </c>
      <c r="S10" s="291" t="s">
        <v>15</v>
      </c>
      <c r="T10" s="361">
        <v>1037901</v>
      </c>
      <c r="U10" s="291" t="s">
        <v>15</v>
      </c>
      <c r="V10" s="291" t="s">
        <v>15</v>
      </c>
      <c r="W10" s="361">
        <v>996628</v>
      </c>
      <c r="X10" s="291" t="s">
        <v>15</v>
      </c>
      <c r="Y10" s="361">
        <v>990253</v>
      </c>
      <c r="Z10" s="361">
        <v>6375</v>
      </c>
      <c r="AA10" s="361">
        <v>25631387</v>
      </c>
      <c r="AB10" s="291" t="s">
        <v>15</v>
      </c>
      <c r="AC10" s="361">
        <v>25631387</v>
      </c>
      <c r="AD10" s="291" t="s">
        <v>15</v>
      </c>
      <c r="AE10" s="291" t="s">
        <v>15</v>
      </c>
      <c r="AF10" s="290">
        <v>2014</v>
      </c>
      <c r="AG10" s="296">
        <v>2014</v>
      </c>
      <c r="AH10" s="361">
        <v>62382498</v>
      </c>
      <c r="AI10" s="361">
        <v>6714725</v>
      </c>
      <c r="AJ10" s="361">
        <v>1214722</v>
      </c>
      <c r="AK10" s="361">
        <v>14010057</v>
      </c>
      <c r="AL10" s="361">
        <v>40442994</v>
      </c>
      <c r="AM10" s="291" t="s">
        <v>15</v>
      </c>
      <c r="AN10" s="291" t="s">
        <v>15</v>
      </c>
      <c r="AO10" s="290">
        <v>2014</v>
      </c>
    </row>
    <row r="11" spans="1:41" s="289" customFormat="1" ht="20.100000000000001" customHeight="1">
      <c r="A11" s="296">
        <v>2015</v>
      </c>
      <c r="B11" s="295">
        <v>97974</v>
      </c>
      <c r="C11" s="295">
        <v>97974</v>
      </c>
      <c r="D11" s="295" t="s">
        <v>15</v>
      </c>
      <c r="E11" s="361">
        <v>95681000</v>
      </c>
      <c r="F11" s="361">
        <f t="shared" ref="F11" si="0">SUM(G11,Q11,Y11,AC11,AG11)</f>
        <v>28593351</v>
      </c>
      <c r="G11" s="361">
        <f t="shared" ref="G11" si="1">SUM(H11,L11,P11)</f>
        <v>2063163</v>
      </c>
      <c r="H11" s="361">
        <f t="shared" ref="H11" si="2">SUM(I11:J11)</f>
        <v>21663</v>
      </c>
      <c r="I11" s="361">
        <v>21663</v>
      </c>
      <c r="J11" s="361">
        <v>0</v>
      </c>
      <c r="K11" s="361">
        <f>L11+M11+N11</f>
        <v>5512323</v>
      </c>
      <c r="L11" s="361">
        <v>2039485</v>
      </c>
      <c r="M11" s="361">
        <v>2529123</v>
      </c>
      <c r="N11" s="361">
        <v>943715</v>
      </c>
      <c r="O11" s="361">
        <v>194082</v>
      </c>
      <c r="P11" s="290">
        <v>2015</v>
      </c>
      <c r="Q11" s="296">
        <v>2015</v>
      </c>
      <c r="R11" s="361">
        <v>1037901</v>
      </c>
      <c r="S11" s="291" t="s">
        <v>15</v>
      </c>
      <c r="T11" s="361">
        <v>1037901</v>
      </c>
      <c r="U11" s="291" t="s">
        <v>15</v>
      </c>
      <c r="V11" s="291" t="s">
        <v>15</v>
      </c>
      <c r="W11" s="361">
        <v>996628</v>
      </c>
      <c r="X11" s="291" t="s">
        <v>15</v>
      </c>
      <c r="Y11" s="361">
        <v>990253</v>
      </c>
      <c r="Z11" s="361">
        <v>6375</v>
      </c>
      <c r="AA11" s="361">
        <f>AB11+AC11+AD11+AE11</f>
        <v>25535905</v>
      </c>
      <c r="AB11" s="637">
        <v>0</v>
      </c>
      <c r="AC11" s="361">
        <v>25535905</v>
      </c>
      <c r="AD11" s="637">
        <v>0</v>
      </c>
      <c r="AE11" s="637">
        <v>0</v>
      </c>
      <c r="AF11" s="290">
        <v>2015</v>
      </c>
      <c r="AG11" s="296">
        <v>2015</v>
      </c>
      <c r="AH11" s="361">
        <f>AI11+AJ11+AK11+AL11+AM11+AN11</f>
        <v>62382498</v>
      </c>
      <c r="AI11" s="361">
        <v>6803503</v>
      </c>
      <c r="AJ11" s="361">
        <v>1214722</v>
      </c>
      <c r="AK11" s="361">
        <v>14010057</v>
      </c>
      <c r="AL11" s="361">
        <v>40354216</v>
      </c>
      <c r="AM11" s="361">
        <v>0</v>
      </c>
      <c r="AN11" s="361">
        <v>0</v>
      </c>
      <c r="AO11" s="290">
        <v>2015</v>
      </c>
    </row>
    <row r="12" spans="1:41" s="289" customFormat="1" ht="20.100000000000001" customHeight="1">
      <c r="A12" s="296">
        <v>2016</v>
      </c>
      <c r="B12" s="295">
        <v>98277</v>
      </c>
      <c r="C12" s="295">
        <v>98277</v>
      </c>
      <c r="D12" s="295" t="s">
        <v>644</v>
      </c>
      <c r="E12" s="361">
        <v>95681000</v>
      </c>
      <c r="F12" s="294">
        <v>33.299999999999997</v>
      </c>
      <c r="G12" s="293">
        <v>5.79</v>
      </c>
      <c r="H12" s="292">
        <v>0.02</v>
      </c>
      <c r="I12" s="292">
        <v>0.02</v>
      </c>
      <c r="J12" s="361" t="s">
        <v>644</v>
      </c>
      <c r="K12" s="294">
        <v>5.42</v>
      </c>
      <c r="L12" s="294">
        <v>2.04</v>
      </c>
      <c r="M12" s="294">
        <v>2.4300000000000002</v>
      </c>
      <c r="N12" s="294">
        <v>0.94</v>
      </c>
      <c r="O12" s="294">
        <v>0.19</v>
      </c>
      <c r="P12" s="290">
        <v>2016</v>
      </c>
      <c r="Q12" s="296">
        <v>2016</v>
      </c>
      <c r="R12" s="294">
        <v>1.04</v>
      </c>
      <c r="S12" s="291" t="s">
        <v>644</v>
      </c>
      <c r="T12" s="294">
        <v>1.04</v>
      </c>
      <c r="U12" s="291" t="s">
        <v>644</v>
      </c>
      <c r="V12" s="291" t="s">
        <v>644</v>
      </c>
      <c r="W12" s="294">
        <v>1</v>
      </c>
      <c r="X12" s="291" t="s">
        <v>644</v>
      </c>
      <c r="Y12" s="294">
        <v>0.99</v>
      </c>
      <c r="Z12" s="294">
        <v>0.01</v>
      </c>
      <c r="AA12" s="294">
        <v>25.47</v>
      </c>
      <c r="AB12" s="637" t="s">
        <v>644</v>
      </c>
      <c r="AC12" s="294">
        <v>25.47</v>
      </c>
      <c r="AD12" s="637" t="s">
        <v>644</v>
      </c>
      <c r="AE12" s="637" t="s">
        <v>645</v>
      </c>
      <c r="AF12" s="290">
        <v>2016</v>
      </c>
      <c r="AG12" s="296">
        <v>2016</v>
      </c>
      <c r="AH12" s="293">
        <v>62.37</v>
      </c>
      <c r="AI12" s="293">
        <v>6.71</v>
      </c>
      <c r="AJ12" s="293">
        <v>1.21</v>
      </c>
      <c r="AK12" s="293">
        <v>14.01</v>
      </c>
      <c r="AL12" s="293">
        <v>40.44</v>
      </c>
      <c r="AM12" s="361" t="s">
        <v>644</v>
      </c>
      <c r="AN12" s="361" t="s">
        <v>644</v>
      </c>
      <c r="AO12" s="290">
        <v>2016</v>
      </c>
    </row>
    <row r="13" spans="1:41" s="289" customFormat="1" ht="20.100000000000001" customHeight="1">
      <c r="A13" s="296">
        <v>2017</v>
      </c>
      <c r="B13" s="295">
        <v>97071</v>
      </c>
      <c r="C13" s="295">
        <v>91711</v>
      </c>
      <c r="D13" s="295">
        <v>5360</v>
      </c>
      <c r="E13" s="361">
        <v>95681000</v>
      </c>
      <c r="F13" s="294">
        <v>33.299999999999997</v>
      </c>
      <c r="G13" s="293">
        <v>5.79</v>
      </c>
      <c r="H13" s="292">
        <v>0.02</v>
      </c>
      <c r="I13" s="292">
        <v>0.02</v>
      </c>
      <c r="J13" s="361">
        <v>0</v>
      </c>
      <c r="K13" s="294">
        <v>5.56</v>
      </c>
      <c r="L13" s="294">
        <v>2.0699999999999998</v>
      </c>
      <c r="M13" s="294">
        <v>2.5299999999999998</v>
      </c>
      <c r="N13" s="294">
        <v>0.96</v>
      </c>
      <c r="O13" s="294">
        <v>0.21</v>
      </c>
      <c r="P13" s="290">
        <v>2017</v>
      </c>
      <c r="Q13" s="296">
        <v>2017</v>
      </c>
      <c r="R13" s="294">
        <v>1.04</v>
      </c>
      <c r="S13" s="291" t="s">
        <v>656</v>
      </c>
      <c r="T13" s="294">
        <v>1.04</v>
      </c>
      <c r="U13" s="291" t="s">
        <v>656</v>
      </c>
      <c r="V13" s="291" t="s">
        <v>656</v>
      </c>
      <c r="W13" s="294">
        <v>1</v>
      </c>
      <c r="X13" s="291" t="s">
        <v>656</v>
      </c>
      <c r="Y13" s="294">
        <v>0.99</v>
      </c>
      <c r="Z13" s="294">
        <v>0.01</v>
      </c>
      <c r="AA13" s="294">
        <v>25.47</v>
      </c>
      <c r="AB13" s="637" t="s">
        <v>656</v>
      </c>
      <c r="AC13" s="294">
        <v>25.47</v>
      </c>
      <c r="AD13" s="637" t="s">
        <v>656</v>
      </c>
      <c r="AE13" s="637" t="s">
        <v>656</v>
      </c>
      <c r="AF13" s="290">
        <v>2017</v>
      </c>
      <c r="AG13" s="296">
        <v>2017</v>
      </c>
      <c r="AH13" s="293">
        <v>62.38</v>
      </c>
      <c r="AI13" s="293">
        <v>6.74</v>
      </c>
      <c r="AJ13" s="293">
        <v>1.54</v>
      </c>
      <c r="AK13" s="293">
        <v>13.66</v>
      </c>
      <c r="AL13" s="293">
        <v>40.44</v>
      </c>
      <c r="AM13" s="361">
        <v>0</v>
      </c>
      <c r="AN13" s="361">
        <v>0</v>
      </c>
      <c r="AO13" s="290">
        <v>2017</v>
      </c>
    </row>
    <row r="14" spans="1:41" s="289" customFormat="1" ht="20.100000000000001" customHeight="1">
      <c r="A14" s="706">
        <v>2018</v>
      </c>
      <c r="B14" s="707">
        <v>96226</v>
      </c>
      <c r="C14" s="707">
        <v>91711</v>
      </c>
      <c r="D14" s="707">
        <v>4515</v>
      </c>
      <c r="E14" s="708">
        <v>95.68</v>
      </c>
      <c r="F14" s="708">
        <v>33.299999999999997</v>
      </c>
      <c r="G14" s="709">
        <v>5.79</v>
      </c>
      <c r="H14" s="710">
        <f>I14+J14</f>
        <v>2.1663000000000002E-2</v>
      </c>
      <c r="I14" s="710">
        <v>2.1663000000000002E-2</v>
      </c>
      <c r="J14" s="711">
        <v>0</v>
      </c>
      <c r="K14" s="708">
        <v>5.79</v>
      </c>
      <c r="L14" s="708">
        <v>2.0699999999999998</v>
      </c>
      <c r="M14" s="708">
        <v>2.5299999999999998</v>
      </c>
      <c r="N14" s="708">
        <v>0.96</v>
      </c>
      <c r="O14" s="708">
        <v>0.21</v>
      </c>
      <c r="P14" s="712">
        <v>2018</v>
      </c>
      <c r="Q14" s="706">
        <v>2018</v>
      </c>
      <c r="R14" s="708">
        <v>1.04</v>
      </c>
      <c r="S14" s="708" t="s">
        <v>665</v>
      </c>
      <c r="T14" s="708">
        <v>1.04</v>
      </c>
      <c r="U14" s="708" t="s">
        <v>665</v>
      </c>
      <c r="V14" s="708" t="s">
        <v>665</v>
      </c>
      <c r="W14" s="708">
        <v>1</v>
      </c>
      <c r="X14" s="708" t="s">
        <v>665</v>
      </c>
      <c r="Y14" s="708">
        <v>0.99</v>
      </c>
      <c r="Z14" s="708">
        <v>0.01</v>
      </c>
      <c r="AA14" s="708">
        <v>25.47</v>
      </c>
      <c r="AB14" s="708" t="s">
        <v>665</v>
      </c>
      <c r="AC14" s="708">
        <v>25.47</v>
      </c>
      <c r="AD14" s="708" t="s">
        <v>665</v>
      </c>
      <c r="AE14" s="713" t="s">
        <v>665</v>
      </c>
      <c r="AF14" s="712">
        <v>2018</v>
      </c>
      <c r="AG14" s="706">
        <v>2018</v>
      </c>
      <c r="AH14" s="709">
        <v>62.38</v>
      </c>
      <c r="AI14" s="709">
        <v>6.93</v>
      </c>
      <c r="AJ14" s="709">
        <v>1.68</v>
      </c>
      <c r="AK14" s="709">
        <v>13.62</v>
      </c>
      <c r="AL14" s="709">
        <v>40.159999999999997</v>
      </c>
      <c r="AM14" s="711">
        <v>0</v>
      </c>
      <c r="AN14" s="711">
        <v>0</v>
      </c>
      <c r="AO14" s="712">
        <v>2018</v>
      </c>
    </row>
    <row r="15" spans="1:41" s="326" customFormat="1" ht="9.9499999999999993" customHeight="1">
      <c r="A15" s="288"/>
      <c r="B15" s="299"/>
      <c r="C15" s="299"/>
      <c r="D15" s="287"/>
      <c r="E15" s="299"/>
      <c r="F15" s="286"/>
      <c r="G15" s="286"/>
      <c r="H15" s="286"/>
      <c r="I15" s="285"/>
      <c r="J15" s="285"/>
      <c r="K15" s="286"/>
      <c r="L15" s="299"/>
      <c r="M15" s="299"/>
      <c r="N15" s="299"/>
      <c r="O15" s="299"/>
      <c r="P15" s="284"/>
      <c r="Q15" s="288"/>
      <c r="R15" s="299"/>
      <c r="S15" s="299"/>
      <c r="T15" s="299"/>
      <c r="U15" s="299"/>
      <c r="V15" s="299"/>
      <c r="W15" s="299"/>
      <c r="X15" s="298"/>
      <c r="Y15" s="299"/>
      <c r="Z15" s="299"/>
      <c r="AA15" s="287"/>
      <c r="AB15" s="299"/>
      <c r="AC15" s="299"/>
      <c r="AD15" s="299"/>
      <c r="AE15" s="299"/>
      <c r="AF15" s="284"/>
      <c r="AG15" s="288"/>
      <c r="AH15" s="287"/>
      <c r="AI15" s="287"/>
      <c r="AJ15" s="287"/>
      <c r="AK15" s="287"/>
      <c r="AL15" s="287"/>
      <c r="AM15" s="298"/>
      <c r="AN15" s="298"/>
      <c r="AO15" s="284"/>
    </row>
    <row r="16" spans="1:41" s="326" customFormat="1" ht="17.25" customHeight="1">
      <c r="A16" s="307" t="s">
        <v>648</v>
      </c>
      <c r="B16" s="283"/>
      <c r="C16" s="283"/>
      <c r="D16" s="283"/>
      <c r="E16" s="283"/>
      <c r="F16" s="282"/>
      <c r="G16" s="282"/>
      <c r="H16" s="282"/>
      <c r="I16" s="281"/>
      <c r="J16" s="281"/>
      <c r="K16" s="282"/>
      <c r="L16" s="283"/>
      <c r="M16" s="283"/>
      <c r="N16" s="283"/>
      <c r="O16" s="283"/>
      <c r="P16" s="280"/>
      <c r="Q16" s="307" t="s">
        <v>649</v>
      </c>
      <c r="R16" s="283"/>
      <c r="S16" s="283"/>
      <c r="T16" s="283"/>
      <c r="U16" s="283"/>
      <c r="V16" s="283"/>
      <c r="W16" s="283"/>
      <c r="X16" s="279"/>
      <c r="Y16" s="283"/>
      <c r="Z16" s="283"/>
      <c r="AA16" s="283"/>
      <c r="AB16" s="283"/>
      <c r="AC16" s="283"/>
      <c r="AD16" s="283"/>
      <c r="AE16" s="283"/>
      <c r="AF16" s="280" t="s">
        <v>611</v>
      </c>
      <c r="AG16" s="307" t="s">
        <v>648</v>
      </c>
      <c r="AM16" s="279"/>
      <c r="AN16" s="279"/>
      <c r="AO16" s="280" t="s">
        <v>611</v>
      </c>
    </row>
    <row r="17" spans="1:41" s="326" customFormat="1" ht="17.25" customHeight="1">
      <c r="A17" s="307" t="s">
        <v>557</v>
      </c>
      <c r="D17" s="283"/>
      <c r="F17" s="278"/>
      <c r="G17" s="278"/>
      <c r="H17" s="278"/>
      <c r="I17" s="277"/>
      <c r="J17" s="277"/>
      <c r="K17" s="278"/>
      <c r="Q17" s="307" t="s">
        <v>557</v>
      </c>
      <c r="T17" s="283"/>
      <c r="V17" s="278"/>
      <c r="W17" s="278"/>
      <c r="X17" s="279"/>
      <c r="AG17" s="307" t="s">
        <v>557</v>
      </c>
      <c r="AJ17" s="283"/>
      <c r="AL17" s="278"/>
      <c r="AM17" s="278"/>
      <c r="AN17" s="279"/>
    </row>
    <row r="18" spans="1:41" s="326" customFormat="1" ht="17.25" customHeight="1">
      <c r="A18" s="820" t="s">
        <v>558</v>
      </c>
      <c r="B18" s="820"/>
      <c r="C18" s="820"/>
      <c r="D18" s="820"/>
      <c r="E18" s="820"/>
      <c r="F18" s="820"/>
      <c r="G18" s="820"/>
      <c r="H18" s="277"/>
      <c r="I18" s="277"/>
      <c r="J18" s="277"/>
      <c r="K18" s="277"/>
      <c r="Q18" s="820" t="s">
        <v>558</v>
      </c>
      <c r="R18" s="820"/>
      <c r="S18" s="820"/>
      <c r="T18" s="820"/>
      <c r="U18" s="820"/>
      <c r="V18" s="820"/>
      <c r="W18" s="820"/>
      <c r="X18" s="279"/>
      <c r="AG18" s="820" t="s">
        <v>558</v>
      </c>
      <c r="AH18" s="820"/>
      <c r="AI18" s="820"/>
      <c r="AJ18" s="820"/>
      <c r="AK18" s="820"/>
      <c r="AL18" s="820"/>
      <c r="AM18" s="820"/>
      <c r="AN18" s="279"/>
    </row>
    <row r="19" spans="1:41" s="275" customFormat="1" ht="17.25" customHeight="1">
      <c r="A19" s="276" t="s">
        <v>559</v>
      </c>
      <c r="D19" s="274"/>
      <c r="F19" s="273"/>
      <c r="G19" s="273"/>
      <c r="H19" s="273"/>
      <c r="I19" s="273"/>
      <c r="J19" s="273"/>
      <c r="K19" s="273"/>
      <c r="Q19" s="276" t="s">
        <v>559</v>
      </c>
      <c r="T19" s="274"/>
      <c r="V19" s="273"/>
      <c r="W19" s="273"/>
      <c r="X19" s="272"/>
      <c r="AG19" s="276" t="s">
        <v>559</v>
      </c>
      <c r="AJ19" s="274"/>
      <c r="AL19" s="273"/>
      <c r="AM19" s="273"/>
      <c r="AN19" s="272"/>
    </row>
    <row r="20" spans="1:41" ht="12" customHeight="1">
      <c r="A20" s="271"/>
      <c r="Q20" s="275"/>
      <c r="R20" s="275"/>
      <c r="S20" s="275"/>
      <c r="T20" s="275"/>
      <c r="U20" s="275"/>
      <c r="V20" s="275"/>
      <c r="W20" s="275"/>
      <c r="Y20" s="275"/>
      <c r="Z20" s="275"/>
      <c r="AA20" s="275"/>
      <c r="AB20" s="275"/>
      <c r="AC20" s="275"/>
      <c r="AD20" s="275"/>
      <c r="AE20" s="275"/>
      <c r="AF20" s="275"/>
      <c r="AG20" s="275"/>
      <c r="AH20" s="275"/>
      <c r="AI20" s="275"/>
      <c r="AJ20" s="275"/>
      <c r="AK20" s="275"/>
      <c r="AL20" s="275"/>
      <c r="AO20" s="275"/>
    </row>
    <row r="21" spans="1:41" ht="12" customHeight="1">
      <c r="Q21" s="275"/>
      <c r="R21" s="275"/>
      <c r="S21" s="275"/>
      <c r="T21" s="275"/>
      <c r="U21" s="275"/>
      <c r="V21" s="275"/>
      <c r="W21" s="275"/>
      <c r="Y21" s="275"/>
      <c r="Z21" s="275"/>
      <c r="AA21" s="275"/>
      <c r="AB21" s="275"/>
      <c r="AC21" s="275"/>
      <c r="AD21" s="275"/>
      <c r="AE21" s="275"/>
      <c r="AF21" s="275"/>
    </row>
    <row r="22" spans="1:41" ht="12" customHeight="1"/>
    <row r="23" spans="1:41" ht="12" customHeight="1"/>
  </sheetData>
  <mergeCells count="12">
    <mergeCell ref="A18:G18"/>
    <mergeCell ref="A3:A7"/>
    <mergeCell ref="B3:D3"/>
    <mergeCell ref="B4:D4"/>
    <mergeCell ref="AO3:AO7"/>
    <mergeCell ref="P3:P7"/>
    <mergeCell ref="Q3:Q7"/>
    <mergeCell ref="AF3:AF7"/>
    <mergeCell ref="Q18:W18"/>
    <mergeCell ref="AG18:AM18"/>
    <mergeCell ref="AE4:AE7"/>
    <mergeCell ref="AG3:AG7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3" firstPageNumber="230" orientation="portrait" useFirstPageNumber="1" horizontalDpi="2400" verticalDpi="2400" r:id="rId1"/>
  <headerFooter scaleWithDoc="0" alignWithMargins="0"/>
  <colBreaks count="4" manualBreakCount="4">
    <brk id="7" max="18" man="1"/>
    <brk id="16" max="1048575" man="1"/>
    <brk id="32" max="1048575" man="1"/>
    <brk id="37" max="1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L16"/>
  <sheetViews>
    <sheetView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A2" sqref="A2"/>
    </sheetView>
  </sheetViews>
  <sheetFormatPr defaultRowHeight="16.5"/>
  <cols>
    <col min="1" max="38" width="10.625" style="176" customWidth="1"/>
    <col min="39" max="16384" width="9" style="176"/>
  </cols>
  <sheetData>
    <row r="1" spans="1:38" s="260" customFormat="1" ht="24.75" customHeight="1">
      <c r="A1" s="832" t="s">
        <v>270</v>
      </c>
      <c r="B1" s="832"/>
      <c r="C1" s="832"/>
      <c r="D1" s="832"/>
      <c r="E1" s="832"/>
      <c r="F1" s="832"/>
      <c r="G1" s="832"/>
      <c r="H1" s="832"/>
      <c r="I1" s="832"/>
      <c r="J1" s="832"/>
      <c r="K1" s="258" t="s">
        <v>271</v>
      </c>
      <c r="L1" s="258"/>
      <c r="M1" s="258"/>
      <c r="N1" s="258"/>
      <c r="O1" s="259"/>
      <c r="P1" s="259"/>
      <c r="Q1" s="259"/>
      <c r="R1" s="259"/>
      <c r="S1" s="259"/>
      <c r="T1" s="258"/>
      <c r="U1" s="832" t="s">
        <v>272</v>
      </c>
      <c r="V1" s="832"/>
      <c r="W1" s="832"/>
      <c r="X1" s="832"/>
      <c r="Y1" s="832"/>
      <c r="Z1" s="832"/>
      <c r="AA1" s="832"/>
      <c r="AB1" s="832"/>
      <c r="AC1" s="832"/>
      <c r="AD1" s="258" t="s">
        <v>273</v>
      </c>
      <c r="AE1" s="258"/>
      <c r="AF1" s="258"/>
      <c r="AG1" s="258"/>
      <c r="AH1" s="258"/>
      <c r="AI1" s="258"/>
      <c r="AJ1" s="258"/>
      <c r="AK1" s="258"/>
    </row>
    <row r="2" spans="1:38" s="264" customFormat="1" ht="26.25" customHeight="1" thickBot="1">
      <c r="A2" s="261" t="s">
        <v>121</v>
      </c>
      <c r="B2" s="336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2"/>
      <c r="N2" s="261"/>
      <c r="O2" s="261"/>
      <c r="P2" s="261"/>
      <c r="Q2" s="261"/>
      <c r="R2" s="261"/>
      <c r="S2" s="261"/>
      <c r="T2" s="263" t="s">
        <v>274</v>
      </c>
      <c r="U2" s="261" t="s">
        <v>121</v>
      </c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3" t="s">
        <v>274</v>
      </c>
    </row>
    <row r="3" spans="1:38" s="374" customFormat="1" ht="15.95" customHeight="1" thickTop="1">
      <c r="A3" s="363"/>
      <c r="B3" s="364" t="s">
        <v>122</v>
      </c>
      <c r="C3" s="365" t="s">
        <v>338</v>
      </c>
      <c r="D3" s="365"/>
      <c r="E3" s="365"/>
      <c r="F3" s="366"/>
      <c r="G3" s="841" t="s">
        <v>339</v>
      </c>
      <c r="H3" s="842"/>
      <c r="I3" s="842"/>
      <c r="J3" s="842"/>
      <c r="K3" s="367" t="s">
        <v>340</v>
      </c>
      <c r="L3" s="368"/>
      <c r="M3" s="368"/>
      <c r="N3" s="364" t="s">
        <v>341</v>
      </c>
      <c r="O3" s="369" t="s">
        <v>342</v>
      </c>
      <c r="P3" s="835" t="s">
        <v>343</v>
      </c>
      <c r="Q3" s="836"/>
      <c r="R3" s="837" t="s">
        <v>344</v>
      </c>
      <c r="S3" s="838"/>
      <c r="T3" s="370"/>
      <c r="U3" s="371"/>
      <c r="V3" s="364" t="s">
        <v>345</v>
      </c>
      <c r="W3" s="368"/>
      <c r="X3" s="368"/>
      <c r="Y3" s="368"/>
      <c r="Z3" s="368"/>
      <c r="AA3" s="830" t="s">
        <v>377</v>
      </c>
      <c r="AB3" s="831"/>
      <c r="AC3" s="831"/>
      <c r="AD3" s="839" t="s">
        <v>346</v>
      </c>
      <c r="AE3" s="836"/>
      <c r="AF3" s="836"/>
      <c r="AG3" s="836"/>
      <c r="AH3" s="840"/>
      <c r="AI3" s="363" t="s">
        <v>347</v>
      </c>
      <c r="AJ3" s="372" t="s">
        <v>348</v>
      </c>
      <c r="AK3" s="373"/>
    </row>
    <row r="4" spans="1:38" s="374" customFormat="1" ht="15.95" customHeight="1">
      <c r="A4" s="833" t="s">
        <v>349</v>
      </c>
      <c r="B4" s="375"/>
      <c r="C4" s="376" t="s">
        <v>350</v>
      </c>
      <c r="D4" s="372" t="s">
        <v>351</v>
      </c>
      <c r="E4" s="372" t="s">
        <v>352</v>
      </c>
      <c r="F4" s="377" t="s">
        <v>353</v>
      </c>
      <c r="G4" s="378" t="s">
        <v>123</v>
      </c>
      <c r="H4" s="378" t="s">
        <v>124</v>
      </c>
      <c r="I4" s="378" t="s">
        <v>125</v>
      </c>
      <c r="J4" s="378" t="s">
        <v>431</v>
      </c>
      <c r="K4" s="379" t="s">
        <v>432</v>
      </c>
      <c r="L4" s="378" t="s">
        <v>127</v>
      </c>
      <c r="M4" s="380" t="s">
        <v>126</v>
      </c>
      <c r="N4" s="375" t="s">
        <v>433</v>
      </c>
      <c r="O4" s="381" t="s">
        <v>433</v>
      </c>
      <c r="P4" s="376" t="s">
        <v>434</v>
      </c>
      <c r="Q4" s="376" t="s">
        <v>435</v>
      </c>
      <c r="R4" s="382" t="s">
        <v>436</v>
      </c>
      <c r="S4" s="382" t="s">
        <v>437</v>
      </c>
      <c r="T4" s="834" t="s">
        <v>438</v>
      </c>
      <c r="U4" s="833" t="s">
        <v>439</v>
      </c>
      <c r="V4" s="378" t="s">
        <v>16</v>
      </c>
      <c r="W4" s="378" t="s">
        <v>128</v>
      </c>
      <c r="X4" s="378" t="s">
        <v>129</v>
      </c>
      <c r="Y4" s="378" t="s">
        <v>130</v>
      </c>
      <c r="Z4" s="378" t="s">
        <v>131</v>
      </c>
      <c r="AA4" s="378" t="s">
        <v>434</v>
      </c>
      <c r="AB4" s="378" t="s">
        <v>132</v>
      </c>
      <c r="AC4" s="378" t="s">
        <v>133</v>
      </c>
      <c r="AD4" s="383" t="s">
        <v>440</v>
      </c>
      <c r="AE4" s="384" t="s">
        <v>441</v>
      </c>
      <c r="AF4" s="384" t="s">
        <v>555</v>
      </c>
      <c r="AG4" s="384" t="s">
        <v>442</v>
      </c>
      <c r="AH4" s="384" t="s">
        <v>443</v>
      </c>
      <c r="AI4" s="383" t="s">
        <v>444</v>
      </c>
      <c r="AJ4" s="371"/>
      <c r="AK4" s="765" t="s">
        <v>438</v>
      </c>
    </row>
    <row r="5" spans="1:38" s="374" customFormat="1" ht="15.95" customHeight="1">
      <c r="A5" s="833"/>
      <c r="B5" s="375"/>
      <c r="C5" s="377"/>
      <c r="D5" s="372"/>
      <c r="E5" s="372" t="s">
        <v>445</v>
      </c>
      <c r="F5" s="372"/>
      <c r="G5" s="375"/>
      <c r="H5" s="375"/>
      <c r="I5" s="375" t="s">
        <v>134</v>
      </c>
      <c r="J5" s="385" t="s">
        <v>433</v>
      </c>
      <c r="K5" s="386"/>
      <c r="L5" s="387"/>
      <c r="M5" s="375"/>
      <c r="N5" s="375" t="s">
        <v>135</v>
      </c>
      <c r="O5" s="388" t="s">
        <v>136</v>
      </c>
      <c r="P5" s="384" t="s">
        <v>446</v>
      </c>
      <c r="Q5" s="384" t="s">
        <v>447</v>
      </c>
      <c r="R5" s="383" t="s">
        <v>448</v>
      </c>
      <c r="S5" s="383" t="s">
        <v>449</v>
      </c>
      <c r="T5" s="834"/>
      <c r="U5" s="833"/>
      <c r="V5" s="375" t="s">
        <v>433</v>
      </c>
      <c r="W5" s="375" t="s">
        <v>433</v>
      </c>
      <c r="X5" s="375" t="s">
        <v>433</v>
      </c>
      <c r="Y5" s="375" t="s">
        <v>105</v>
      </c>
      <c r="Z5" s="375" t="s">
        <v>105</v>
      </c>
      <c r="AA5" s="375" t="s">
        <v>433</v>
      </c>
      <c r="AB5" s="375" t="s">
        <v>433</v>
      </c>
      <c r="AC5" s="375" t="s">
        <v>105</v>
      </c>
      <c r="AD5" s="371"/>
      <c r="AE5" s="377"/>
      <c r="AF5" s="377"/>
      <c r="AG5" s="377"/>
      <c r="AH5" s="389"/>
      <c r="AI5" s="383"/>
      <c r="AJ5" s="371"/>
      <c r="AK5" s="765"/>
    </row>
    <row r="6" spans="1:38" s="374" customFormat="1" ht="15.95" customHeight="1">
      <c r="A6" s="390"/>
      <c r="B6" s="391" t="s">
        <v>14</v>
      </c>
      <c r="C6" s="392" t="s">
        <v>450</v>
      </c>
      <c r="D6" s="393" t="s">
        <v>451</v>
      </c>
      <c r="E6" s="393" t="s">
        <v>452</v>
      </c>
      <c r="F6" s="393" t="s">
        <v>453</v>
      </c>
      <c r="G6" s="391" t="s">
        <v>454</v>
      </c>
      <c r="H6" s="391" t="s">
        <v>137</v>
      </c>
      <c r="I6" s="391" t="s">
        <v>138</v>
      </c>
      <c r="J6" s="391" t="s">
        <v>139</v>
      </c>
      <c r="K6" s="394" t="s">
        <v>140</v>
      </c>
      <c r="L6" s="391" t="s">
        <v>142</v>
      </c>
      <c r="M6" s="395" t="s">
        <v>141</v>
      </c>
      <c r="N6" s="391" t="s">
        <v>143</v>
      </c>
      <c r="O6" s="395" t="s">
        <v>144</v>
      </c>
      <c r="P6" s="396" t="s">
        <v>455</v>
      </c>
      <c r="Q6" s="396" t="s">
        <v>456</v>
      </c>
      <c r="R6" s="390" t="s">
        <v>457</v>
      </c>
      <c r="S6" s="390" t="s">
        <v>458</v>
      </c>
      <c r="T6" s="393"/>
      <c r="U6" s="390"/>
      <c r="V6" s="391" t="s">
        <v>140</v>
      </c>
      <c r="W6" s="391" t="s">
        <v>145</v>
      </c>
      <c r="X6" s="391" t="s">
        <v>146</v>
      </c>
      <c r="Y6" s="391" t="s">
        <v>147</v>
      </c>
      <c r="Z6" s="391" t="s">
        <v>148</v>
      </c>
      <c r="AA6" s="391" t="s">
        <v>140</v>
      </c>
      <c r="AB6" s="391" t="s">
        <v>149</v>
      </c>
      <c r="AC6" s="391" t="s">
        <v>150</v>
      </c>
      <c r="AD6" s="390" t="s">
        <v>459</v>
      </c>
      <c r="AE6" s="396" t="s">
        <v>460</v>
      </c>
      <c r="AF6" s="396" t="s">
        <v>461</v>
      </c>
      <c r="AG6" s="396" t="s">
        <v>462</v>
      </c>
      <c r="AH6" s="390" t="s">
        <v>463</v>
      </c>
      <c r="AI6" s="396" t="s">
        <v>464</v>
      </c>
      <c r="AJ6" s="397" t="s">
        <v>465</v>
      </c>
      <c r="AK6" s="393"/>
      <c r="AL6" s="35"/>
    </row>
    <row r="7" spans="1:38" s="374" customFormat="1" ht="6.75" customHeight="1">
      <c r="A7" s="473"/>
      <c r="B7" s="367"/>
      <c r="C7" s="488"/>
      <c r="D7" s="371"/>
      <c r="E7" s="371"/>
      <c r="F7" s="371"/>
      <c r="G7" s="367"/>
      <c r="H7" s="367"/>
      <c r="I7" s="367"/>
      <c r="J7" s="367"/>
      <c r="K7" s="367"/>
      <c r="L7" s="367"/>
      <c r="M7" s="367"/>
      <c r="N7" s="367"/>
      <c r="O7" s="367"/>
      <c r="P7" s="371"/>
      <c r="Q7" s="371"/>
      <c r="R7" s="371"/>
      <c r="S7" s="371"/>
      <c r="T7" s="474"/>
      <c r="U7" s="473"/>
      <c r="V7" s="367"/>
      <c r="W7" s="367"/>
      <c r="X7" s="367"/>
      <c r="Y7" s="367"/>
      <c r="Z7" s="367"/>
      <c r="AA7" s="367"/>
      <c r="AB7" s="367"/>
      <c r="AC7" s="367"/>
      <c r="AD7" s="371"/>
      <c r="AE7" s="371"/>
      <c r="AF7" s="371"/>
      <c r="AG7" s="371"/>
      <c r="AH7" s="371"/>
      <c r="AI7" s="371"/>
      <c r="AJ7" s="371"/>
      <c r="AK7" s="474"/>
      <c r="AL7" s="35"/>
    </row>
    <row r="8" spans="1:38" s="543" customFormat="1" ht="35.1" customHeight="1">
      <c r="A8" s="185">
        <v>2013</v>
      </c>
      <c r="B8" s="399">
        <v>0.49000000000000005</v>
      </c>
      <c r="C8" s="398">
        <v>0</v>
      </c>
      <c r="D8" s="398">
        <v>0</v>
      </c>
      <c r="E8" s="398">
        <v>0</v>
      </c>
      <c r="F8" s="398">
        <v>0</v>
      </c>
      <c r="G8" s="398">
        <v>0</v>
      </c>
      <c r="H8" s="398">
        <v>0</v>
      </c>
      <c r="I8" s="398">
        <v>0</v>
      </c>
      <c r="J8" s="398">
        <v>0</v>
      </c>
      <c r="K8" s="402">
        <v>263976</v>
      </c>
      <c r="L8" s="402">
        <v>263976</v>
      </c>
      <c r="M8" s="400">
        <v>0</v>
      </c>
      <c r="N8" s="402">
        <v>158900</v>
      </c>
      <c r="O8" s="398">
        <v>0</v>
      </c>
      <c r="P8" s="398">
        <v>0</v>
      </c>
      <c r="Q8" s="398">
        <v>0</v>
      </c>
      <c r="R8" s="398">
        <v>0</v>
      </c>
      <c r="S8" s="398">
        <v>0</v>
      </c>
      <c r="T8" s="605">
        <v>2013</v>
      </c>
      <c r="U8" s="604">
        <v>2013</v>
      </c>
      <c r="V8" s="398">
        <v>0</v>
      </c>
      <c r="W8" s="398">
        <v>0</v>
      </c>
      <c r="X8" s="398">
        <v>0</v>
      </c>
      <c r="Y8" s="398">
        <v>0</v>
      </c>
      <c r="Z8" s="398">
        <v>0</v>
      </c>
      <c r="AA8" s="307">
        <v>0.01</v>
      </c>
      <c r="AB8" s="307">
        <v>0.01</v>
      </c>
      <c r="AC8" s="398">
        <v>0</v>
      </c>
      <c r="AD8" s="398">
        <v>0</v>
      </c>
      <c r="AE8" s="398">
        <v>0</v>
      </c>
      <c r="AF8" s="398">
        <v>0</v>
      </c>
      <c r="AG8" s="398">
        <v>0</v>
      </c>
      <c r="AH8" s="398">
        <v>0</v>
      </c>
      <c r="AI8" s="401">
        <v>0.06</v>
      </c>
      <c r="AJ8" s="406">
        <v>0</v>
      </c>
      <c r="AK8" s="405">
        <v>2013</v>
      </c>
    </row>
    <row r="9" spans="1:38" s="35" customFormat="1" ht="35.1" customHeight="1">
      <c r="A9" s="185">
        <v>2014</v>
      </c>
      <c r="B9" s="399">
        <v>0.49</v>
      </c>
      <c r="C9" s="398">
        <v>0</v>
      </c>
      <c r="D9" s="398">
        <v>0</v>
      </c>
      <c r="E9" s="398">
        <v>0</v>
      </c>
      <c r="F9" s="398">
        <v>0</v>
      </c>
      <c r="G9" s="398">
        <v>0</v>
      </c>
      <c r="H9" s="398">
        <v>0</v>
      </c>
      <c r="I9" s="398">
        <v>0</v>
      </c>
      <c r="J9" s="398">
        <v>0</v>
      </c>
      <c r="K9" s="402">
        <v>263976</v>
      </c>
      <c r="L9" s="402">
        <v>263976</v>
      </c>
      <c r="M9" s="400">
        <v>0</v>
      </c>
      <c r="N9" s="402">
        <v>158900</v>
      </c>
      <c r="O9" s="398">
        <v>0</v>
      </c>
      <c r="P9" s="398">
        <v>0</v>
      </c>
      <c r="Q9" s="398">
        <v>0</v>
      </c>
      <c r="R9" s="398">
        <v>0</v>
      </c>
      <c r="S9" s="398">
        <v>0</v>
      </c>
      <c r="T9" s="19">
        <v>2014</v>
      </c>
      <c r="U9" s="13">
        <v>2014</v>
      </c>
      <c r="V9" s="398">
        <v>0</v>
      </c>
      <c r="W9" s="398">
        <v>0</v>
      </c>
      <c r="X9" s="398">
        <v>0</v>
      </c>
      <c r="Y9" s="398">
        <v>0</v>
      </c>
      <c r="Z9" s="398">
        <v>0</v>
      </c>
      <c r="AA9" s="307">
        <v>0.01</v>
      </c>
      <c r="AB9" s="307">
        <v>0.01</v>
      </c>
      <c r="AC9" s="398">
        <v>0</v>
      </c>
      <c r="AD9" s="398">
        <v>0</v>
      </c>
      <c r="AE9" s="398">
        <v>0</v>
      </c>
      <c r="AF9" s="398">
        <v>0</v>
      </c>
      <c r="AG9" s="398">
        <v>0</v>
      </c>
      <c r="AH9" s="398">
        <v>0</v>
      </c>
      <c r="AI9" s="401">
        <v>0.06</v>
      </c>
      <c r="AJ9" s="406">
        <v>0</v>
      </c>
      <c r="AK9" s="405">
        <v>2014</v>
      </c>
    </row>
    <row r="10" spans="1:38" s="543" customFormat="1" ht="35.1" customHeight="1">
      <c r="A10" s="185">
        <v>2015</v>
      </c>
      <c r="B10" s="399">
        <v>0.23</v>
      </c>
      <c r="C10" s="398">
        <v>0</v>
      </c>
      <c r="D10" s="398">
        <v>0</v>
      </c>
      <c r="E10" s="398">
        <v>0</v>
      </c>
      <c r="F10" s="398">
        <v>0</v>
      </c>
      <c r="G10" s="398">
        <v>0</v>
      </c>
      <c r="H10" s="398">
        <v>0</v>
      </c>
      <c r="I10" s="398">
        <v>0</v>
      </c>
      <c r="J10" s="398">
        <v>0</v>
      </c>
      <c r="K10" s="402">
        <v>0</v>
      </c>
      <c r="L10" s="402">
        <v>0</v>
      </c>
      <c r="M10" s="400">
        <v>0</v>
      </c>
      <c r="N10" s="402">
        <v>134900</v>
      </c>
      <c r="O10" s="398">
        <v>0</v>
      </c>
      <c r="P10" s="398">
        <v>0</v>
      </c>
      <c r="Q10" s="398">
        <v>0</v>
      </c>
      <c r="R10" s="398">
        <v>0</v>
      </c>
      <c r="S10" s="398">
        <v>0</v>
      </c>
      <c r="T10" s="635">
        <v>2015</v>
      </c>
      <c r="U10" s="634">
        <v>2015</v>
      </c>
      <c r="V10" s="398">
        <v>0</v>
      </c>
      <c r="W10" s="398">
        <v>0</v>
      </c>
      <c r="X10" s="398">
        <v>0</v>
      </c>
      <c r="Y10" s="398">
        <v>0</v>
      </c>
      <c r="Z10" s="398">
        <v>0</v>
      </c>
      <c r="AA10" s="402">
        <v>39994</v>
      </c>
      <c r="AB10" s="402">
        <v>39994</v>
      </c>
      <c r="AC10" s="398">
        <v>0</v>
      </c>
      <c r="AD10" s="398">
        <v>0</v>
      </c>
      <c r="AE10" s="398">
        <v>0</v>
      </c>
      <c r="AF10" s="398">
        <v>0</v>
      </c>
      <c r="AG10" s="398">
        <v>0</v>
      </c>
      <c r="AH10" s="398">
        <v>0</v>
      </c>
      <c r="AI10" s="401">
        <v>0.06</v>
      </c>
      <c r="AJ10" s="406">
        <v>0</v>
      </c>
      <c r="AK10" s="405">
        <v>2015</v>
      </c>
    </row>
    <row r="11" spans="1:38" s="543" customFormat="1" ht="35.1" customHeight="1">
      <c r="A11" s="185">
        <v>2016</v>
      </c>
      <c r="B11" s="399">
        <v>0.23</v>
      </c>
      <c r="C11" s="398">
        <v>0</v>
      </c>
      <c r="D11" s="398">
        <v>0</v>
      </c>
      <c r="E11" s="398">
        <v>0</v>
      </c>
      <c r="F11" s="398">
        <v>0</v>
      </c>
      <c r="G11" s="398">
        <v>0</v>
      </c>
      <c r="H11" s="398">
        <v>0</v>
      </c>
      <c r="I11" s="398">
        <v>0</v>
      </c>
      <c r="J11" s="398">
        <v>0</v>
      </c>
      <c r="K11" s="402">
        <v>0</v>
      </c>
      <c r="L11" s="402">
        <v>0</v>
      </c>
      <c r="M11" s="400">
        <v>0</v>
      </c>
      <c r="N11" s="402">
        <v>134900</v>
      </c>
      <c r="O11" s="398">
        <v>0</v>
      </c>
      <c r="P11" s="398">
        <v>0</v>
      </c>
      <c r="Q11" s="398">
        <v>0</v>
      </c>
      <c r="R11" s="398">
        <v>0</v>
      </c>
      <c r="S11" s="398">
        <v>0</v>
      </c>
      <c r="T11" s="640">
        <v>2016</v>
      </c>
      <c r="U11" s="639">
        <v>2016</v>
      </c>
      <c r="V11" s="398">
        <v>0</v>
      </c>
      <c r="W11" s="398">
        <v>0</v>
      </c>
      <c r="X11" s="398">
        <v>0</v>
      </c>
      <c r="Y11" s="398">
        <v>0</v>
      </c>
      <c r="Z11" s="398">
        <v>0</v>
      </c>
      <c r="AA11" s="402">
        <v>39994</v>
      </c>
      <c r="AB11" s="402">
        <v>39994</v>
      </c>
      <c r="AC11" s="398">
        <v>0</v>
      </c>
      <c r="AD11" s="398">
        <v>0</v>
      </c>
      <c r="AE11" s="398">
        <v>0</v>
      </c>
      <c r="AF11" s="398">
        <v>0</v>
      </c>
      <c r="AG11" s="398">
        <v>0</v>
      </c>
      <c r="AH11" s="398">
        <v>0</v>
      </c>
      <c r="AI11" s="401">
        <v>0.06</v>
      </c>
      <c r="AJ11" s="406">
        <v>0</v>
      </c>
      <c r="AK11" s="405">
        <v>2016</v>
      </c>
    </row>
    <row r="12" spans="1:38" s="543" customFormat="1" ht="35.1" customHeight="1">
      <c r="A12" s="185">
        <v>2017</v>
      </c>
      <c r="B12" s="399">
        <v>0.38</v>
      </c>
      <c r="C12" s="398">
        <v>0</v>
      </c>
      <c r="D12" s="398">
        <v>0</v>
      </c>
      <c r="E12" s="398">
        <v>0</v>
      </c>
      <c r="F12" s="398">
        <v>0</v>
      </c>
      <c r="G12" s="398">
        <v>0</v>
      </c>
      <c r="H12" s="398">
        <v>0</v>
      </c>
      <c r="I12" s="398">
        <v>0</v>
      </c>
      <c r="J12" s="398">
        <v>0</v>
      </c>
      <c r="K12" s="402">
        <v>0</v>
      </c>
      <c r="L12" s="402">
        <v>0</v>
      </c>
      <c r="M12" s="400">
        <v>0</v>
      </c>
      <c r="N12" s="402">
        <v>134900</v>
      </c>
      <c r="O12" s="398">
        <v>0</v>
      </c>
      <c r="P12" s="398">
        <v>0</v>
      </c>
      <c r="Q12" s="398">
        <v>0</v>
      </c>
      <c r="R12" s="398">
        <v>0</v>
      </c>
      <c r="S12" s="398">
        <v>0</v>
      </c>
      <c r="T12" s="648">
        <v>2017</v>
      </c>
      <c r="U12" s="647">
        <v>2017</v>
      </c>
      <c r="V12" s="398">
        <v>0</v>
      </c>
      <c r="W12" s="398">
        <v>0</v>
      </c>
      <c r="X12" s="398">
        <v>0</v>
      </c>
      <c r="Y12" s="398">
        <v>0</v>
      </c>
      <c r="Z12" s="398">
        <v>0</v>
      </c>
      <c r="AA12" s="402">
        <v>39994</v>
      </c>
      <c r="AB12" s="402">
        <v>39994</v>
      </c>
      <c r="AC12" s="398">
        <v>0</v>
      </c>
      <c r="AD12" s="402">
        <v>146100</v>
      </c>
      <c r="AE12" s="398">
        <v>0</v>
      </c>
      <c r="AF12" s="398">
        <v>0</v>
      </c>
      <c r="AG12" s="402">
        <v>146100</v>
      </c>
      <c r="AH12" s="398">
        <v>0</v>
      </c>
      <c r="AI12" s="401">
        <v>0.06</v>
      </c>
      <c r="AJ12" s="406">
        <v>0</v>
      </c>
      <c r="AK12" s="405">
        <v>2017</v>
      </c>
    </row>
    <row r="13" spans="1:38" s="403" customFormat="1" ht="35.1" customHeight="1">
      <c r="A13" s="714">
        <v>2018</v>
      </c>
      <c r="B13" s="715">
        <v>0.38</v>
      </c>
      <c r="C13" s="716">
        <v>0</v>
      </c>
      <c r="D13" s="716">
        <v>0</v>
      </c>
      <c r="E13" s="716">
        <v>0</v>
      </c>
      <c r="F13" s="716">
        <v>0</v>
      </c>
      <c r="G13" s="716">
        <v>0</v>
      </c>
      <c r="H13" s="716">
        <v>0</v>
      </c>
      <c r="I13" s="716">
        <v>0</v>
      </c>
      <c r="J13" s="716">
        <v>0</v>
      </c>
      <c r="K13" s="717">
        <v>0</v>
      </c>
      <c r="L13" s="717">
        <v>0</v>
      </c>
      <c r="M13" s="717">
        <v>0</v>
      </c>
      <c r="N13" s="718">
        <v>134900</v>
      </c>
      <c r="O13" s="716">
        <v>0</v>
      </c>
      <c r="P13" s="716">
        <v>0</v>
      </c>
      <c r="Q13" s="716">
        <v>0</v>
      </c>
      <c r="R13" s="716">
        <v>0</v>
      </c>
      <c r="S13" s="716">
        <v>0</v>
      </c>
      <c r="T13" s="719">
        <v>2018</v>
      </c>
      <c r="U13" s="720">
        <v>2018</v>
      </c>
      <c r="V13" s="721">
        <v>0</v>
      </c>
      <c r="W13" s="716">
        <v>0</v>
      </c>
      <c r="X13" s="716">
        <v>0</v>
      </c>
      <c r="Y13" s="716">
        <v>0</v>
      </c>
      <c r="Z13" s="716">
        <v>0</v>
      </c>
      <c r="AA13" s="722">
        <v>0.04</v>
      </c>
      <c r="AB13" s="722">
        <v>0.04</v>
      </c>
      <c r="AC13" s="716">
        <v>0</v>
      </c>
      <c r="AD13" s="718">
        <v>146100</v>
      </c>
      <c r="AE13" s="718">
        <v>0</v>
      </c>
      <c r="AF13" s="718">
        <v>0</v>
      </c>
      <c r="AG13" s="718">
        <v>146100</v>
      </c>
      <c r="AH13" s="716">
        <v>0</v>
      </c>
      <c r="AI13" s="723">
        <v>0.06</v>
      </c>
      <c r="AJ13" s="716">
        <v>0</v>
      </c>
      <c r="AK13" s="719">
        <v>2018</v>
      </c>
    </row>
    <row r="14" spans="1:38" s="35" customFormat="1" ht="15" customHeight="1">
      <c r="A14" s="35" t="s">
        <v>650</v>
      </c>
      <c r="T14" s="280" t="s">
        <v>611</v>
      </c>
      <c r="U14" s="35" t="s">
        <v>651</v>
      </c>
      <c r="AJ14" s="39"/>
      <c r="AK14" s="280" t="s">
        <v>611</v>
      </c>
    </row>
    <row r="15" spans="1:38" s="35" customFormat="1" ht="15" customHeight="1">
      <c r="A15" s="404" t="s">
        <v>560</v>
      </c>
      <c r="U15" s="404" t="s">
        <v>560</v>
      </c>
    </row>
    <row r="16" spans="1:38" s="35" customFormat="1" ht="15" customHeight="1">
      <c r="A16" s="35" t="s">
        <v>10</v>
      </c>
    </row>
  </sheetData>
  <mergeCells count="11">
    <mergeCell ref="AA3:AC3"/>
    <mergeCell ref="U1:AC1"/>
    <mergeCell ref="AK4:AK5"/>
    <mergeCell ref="A4:A5"/>
    <mergeCell ref="T4:T5"/>
    <mergeCell ref="U4:U5"/>
    <mergeCell ref="P3:Q3"/>
    <mergeCell ref="R3:S3"/>
    <mergeCell ref="A1:J1"/>
    <mergeCell ref="AD3:AH3"/>
    <mergeCell ref="G3:J3"/>
  </mergeCells>
  <phoneticPr fontId="6" type="noConversion"/>
  <pageMargins left="0.39370078740157483" right="0.39370078740157483" top="0.78740157480314965" bottom="0.78740157480314965" header="0" footer="0"/>
  <pageSetup paperSize="202" scale="84" firstPageNumber="230" orientation="portrait" useFirstPageNumber="1" horizontalDpi="2400" verticalDpi="2400" r:id="rId1"/>
  <headerFooter scaleWithDoc="0" alignWithMargins="0"/>
  <colBreaks count="3" manualBreakCount="3">
    <brk id="10" max="13" man="1"/>
    <brk id="20" max="1048575" man="1"/>
    <brk id="29" max="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16</vt:i4>
      </vt:variant>
      <vt:variant>
        <vt:lpstr>이름이 지정된 범위</vt:lpstr>
      </vt:variant>
      <vt:variant>
        <vt:i4>13</vt:i4>
      </vt:variant>
    </vt:vector>
  </HeadingPairs>
  <TitlesOfParts>
    <vt:vector size="29" baseType="lpstr">
      <vt:lpstr>1.주택현황및보급률</vt:lpstr>
      <vt:lpstr>2.건축연도별주택</vt:lpstr>
      <vt:lpstr>3.연면적별주택</vt:lpstr>
      <vt:lpstr>4.건축허가(3-1,3-2)</vt:lpstr>
      <vt:lpstr>4.건축허가(3-3)</vt:lpstr>
      <vt:lpstr>5.아파트건립</vt:lpstr>
      <vt:lpstr>6.토지거래현황</vt:lpstr>
      <vt:lpstr>7.용도지역(1~3)</vt:lpstr>
      <vt:lpstr>8. 용도지구(1~2)</vt:lpstr>
      <vt:lpstr>9.공원</vt:lpstr>
      <vt:lpstr>10.하천</vt:lpstr>
      <vt:lpstr>11.하천부지점용</vt:lpstr>
      <vt:lpstr>12.도로(1-2)</vt:lpstr>
      <vt:lpstr>13.도로시설물</vt:lpstr>
      <vt:lpstr>14.교량</vt:lpstr>
      <vt:lpstr>15.건설장비(1-2)</vt:lpstr>
      <vt:lpstr>'1.주택현황및보급률'!Print_Area</vt:lpstr>
      <vt:lpstr>'10.하천'!Print_Area</vt:lpstr>
      <vt:lpstr>'11.하천부지점용'!Print_Area</vt:lpstr>
      <vt:lpstr>'12.도로(1-2)'!Print_Area</vt:lpstr>
      <vt:lpstr>'13.도로시설물'!Print_Area</vt:lpstr>
      <vt:lpstr>'2.건축연도별주택'!Print_Area</vt:lpstr>
      <vt:lpstr>'3.연면적별주택'!Print_Area</vt:lpstr>
      <vt:lpstr>'4.건축허가(3-1,3-2)'!Print_Area</vt:lpstr>
      <vt:lpstr>'4.건축허가(3-3)'!Print_Area</vt:lpstr>
      <vt:lpstr>'5.아파트건립'!Print_Area</vt:lpstr>
      <vt:lpstr>'7.용도지역(1~3)'!Print_Area</vt:lpstr>
      <vt:lpstr>'8. 용도지구(1~2)'!Print_Area</vt:lpstr>
      <vt:lpstr>'9.공원'!Print_Area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현주영</dc:creator>
  <cp:lastModifiedBy>user</cp:lastModifiedBy>
  <cp:lastPrinted>2013-01-08T07:11:08Z</cp:lastPrinted>
  <dcterms:created xsi:type="dcterms:W3CDTF">1999-07-22T08:15:27Z</dcterms:created>
  <dcterms:modified xsi:type="dcterms:W3CDTF">2020-12-17T01:07:57Z</dcterms:modified>
</cp:coreProperties>
</file>