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-15" yWindow="6165" windowWidth="28830" windowHeight="6210" tabRatio="825"/>
  </bookViews>
  <sheets>
    <sheet name="1.지역소득" sheetId="8" r:id="rId1"/>
    <sheet name="2.제도부문별 지역소득" sheetId="9" r:id="rId2"/>
    <sheet name="3.경제활동별 도내총생산(당해년가격)" sheetId="10" r:id="rId3"/>
    <sheet name="4.경제활동별 도내총생산(기준년가격)" sheetId="11" r:id="rId4"/>
    <sheet name="5.도내총생산에대한지출(당해년가격)" sheetId="12" r:id="rId5"/>
    <sheet name="6.도내총생산에대한지출(기준년가격)" sheetId="13" r:id="rId6"/>
  </sheets>
  <calcPr calcId="162913"/>
</workbook>
</file>

<file path=xl/calcChain.xml><?xml version="1.0" encoding="utf-8"?>
<calcChain xmlns="http://schemas.openxmlformats.org/spreadsheetml/2006/main">
  <c r="J18" i="13" l="1"/>
  <c r="I18" i="13"/>
  <c r="H18" i="13"/>
  <c r="G18" i="13"/>
  <c r="F18" i="13"/>
  <c r="E18" i="13"/>
  <c r="D18" i="13"/>
  <c r="K18" i="13"/>
  <c r="L18" i="13"/>
  <c r="L27" i="8" l="1"/>
  <c r="K27" i="8"/>
  <c r="J27" i="8"/>
  <c r="I27" i="8"/>
  <c r="H27" i="8"/>
  <c r="G27" i="8"/>
  <c r="F27" i="8"/>
  <c r="E27" i="8"/>
</calcChain>
</file>

<file path=xl/sharedStrings.xml><?xml version="1.0" encoding="utf-8"?>
<sst xmlns="http://schemas.openxmlformats.org/spreadsheetml/2006/main" count="326" uniqueCount="232">
  <si>
    <t>Culture and other service activities</t>
  </si>
  <si>
    <t>Classification</t>
    <phoneticPr fontId="3" type="noConversion"/>
  </si>
  <si>
    <t>단위: 10억원, 천원, %, %p</t>
    <phoneticPr fontId="5" type="noConversion"/>
  </si>
  <si>
    <t>Unit : billion won,  thousand won, %, %p</t>
    <phoneticPr fontId="5" type="noConversion"/>
  </si>
  <si>
    <t>주  요  지  표</t>
    <phoneticPr fontId="9" type="noConversion"/>
  </si>
  <si>
    <t>지 역 내 총 생 산 및 지 출 (명목)
(전국대비 비중)</t>
    <phoneticPr fontId="9" type="noConversion"/>
  </si>
  <si>
    <t xml:space="preserve"> (Composition to whole country)</t>
    <phoneticPr fontId="5" type="noConversion"/>
  </si>
  <si>
    <t xml:space="preserve">  경제성장률(실질가격)</t>
    <phoneticPr fontId="9" type="noConversion"/>
  </si>
  <si>
    <t>생산</t>
    <phoneticPr fontId="9" type="noConversion"/>
  </si>
  <si>
    <t>농림어업</t>
    <phoneticPr fontId="9" type="noConversion"/>
  </si>
  <si>
    <t>제조업</t>
    <phoneticPr fontId="9" type="noConversion"/>
  </si>
  <si>
    <t xml:space="preserve"> Manufacturing</t>
    <phoneticPr fontId="5" type="noConversion"/>
  </si>
  <si>
    <t>건설업</t>
    <phoneticPr fontId="9" type="noConversion"/>
  </si>
  <si>
    <t xml:space="preserve"> Construction</t>
    <phoneticPr fontId="5" type="noConversion"/>
  </si>
  <si>
    <t>서비스업(1)</t>
    <phoneticPr fontId="9" type="noConversion"/>
  </si>
  <si>
    <t xml:space="preserve"> Service</t>
    <phoneticPr fontId="5" type="noConversion"/>
  </si>
  <si>
    <t>지출</t>
    <phoneticPr fontId="9" type="noConversion"/>
  </si>
  <si>
    <t>민간소비</t>
    <phoneticPr fontId="9" type="noConversion"/>
  </si>
  <si>
    <t xml:space="preserve"> Private</t>
    <phoneticPr fontId="5" type="noConversion"/>
  </si>
  <si>
    <t>정부소비</t>
    <phoneticPr fontId="9" type="noConversion"/>
  </si>
  <si>
    <t xml:space="preserve"> Government</t>
    <phoneticPr fontId="9" type="noConversion"/>
  </si>
  <si>
    <t>건설투자</t>
    <phoneticPr fontId="9" type="noConversion"/>
  </si>
  <si>
    <t>설비투자</t>
    <phoneticPr fontId="9" type="noConversion"/>
  </si>
  <si>
    <t>지식재산생산물투자</t>
    <phoneticPr fontId="9" type="noConversion"/>
  </si>
  <si>
    <t>생산구조(2)</t>
    <phoneticPr fontId="9" type="noConversion"/>
  </si>
  <si>
    <t>농림어업</t>
    <phoneticPr fontId="9" type="noConversion"/>
  </si>
  <si>
    <t>제조업</t>
    <phoneticPr fontId="9" type="noConversion"/>
  </si>
  <si>
    <t>건설업</t>
    <phoneticPr fontId="9" type="noConversion"/>
  </si>
  <si>
    <t>서비스업(1)</t>
    <phoneticPr fontId="9" type="noConversion"/>
  </si>
  <si>
    <t>지출구조(3)</t>
    <phoneticPr fontId="9" type="noConversion"/>
  </si>
  <si>
    <t>민간소비</t>
    <phoneticPr fontId="9" type="noConversion"/>
  </si>
  <si>
    <t>건설투자</t>
    <phoneticPr fontId="9" type="noConversion"/>
  </si>
  <si>
    <t xml:space="preserve"> Construction investment</t>
    <phoneticPr fontId="5" type="noConversion"/>
  </si>
  <si>
    <t xml:space="preserve"> Facilities investment</t>
    <phoneticPr fontId="5" type="noConversion"/>
  </si>
  <si>
    <t>지식재산생산물투자</t>
    <phoneticPr fontId="9" type="noConversion"/>
  </si>
  <si>
    <t xml:space="preserve"> Intellectual property products</t>
    <phoneticPr fontId="9" type="noConversion"/>
  </si>
  <si>
    <t>지역총소득(명목)
(전국대비 비중)
(지역내총생산 대비 수준)</t>
    <phoneticPr fontId="9" type="noConversion"/>
  </si>
  <si>
    <t xml:space="preserve"> Gross primary income(at current prices) </t>
    <phoneticPr fontId="9" type="noConversion"/>
  </si>
  <si>
    <t>소득구조(4)</t>
    <phoneticPr fontId="9" type="noConversion"/>
  </si>
  <si>
    <t>피용자보수</t>
    <phoneticPr fontId="9" type="noConversion"/>
  </si>
  <si>
    <t>영업잉여 및 재산소득</t>
    <phoneticPr fontId="9" type="noConversion"/>
  </si>
  <si>
    <t xml:space="preserve">생산 및 수입세 </t>
    <phoneticPr fontId="9" type="noConversion"/>
  </si>
  <si>
    <t>1인당
주요
지표</t>
    <phoneticPr fontId="9" type="noConversion"/>
  </si>
  <si>
    <t>지역내총생산</t>
    <phoneticPr fontId="9" type="noConversion"/>
  </si>
  <si>
    <t>금액(천원)</t>
    <phoneticPr fontId="9" type="noConversion"/>
  </si>
  <si>
    <t>상대수준</t>
    <phoneticPr fontId="9" type="noConversion"/>
  </si>
  <si>
    <t>금액(천원)</t>
    <phoneticPr fontId="9" type="noConversion"/>
  </si>
  <si>
    <t>상대수준</t>
    <phoneticPr fontId="9" type="noConversion"/>
  </si>
  <si>
    <t>금액(천원)</t>
    <phoneticPr fontId="9" type="noConversion"/>
  </si>
  <si>
    <t xml:space="preserve">주 : (1) G.도매 및 소매업 +…+ S. 기타서비스업(하수폐기물처리, 원료재생 및 환경복원업 포함)
      (2) 총부가가치(기초가격,명목)=100
      (3) 지역내총생산에 대한 지출(명목)=100
      (4) 지역총소득(명목)=100 
      (5) 가계(민간비법인기업 포함) 및 가계에 봉사하는 비영리단체 총처분가능소득 </t>
    <phoneticPr fontId="9" type="noConversion"/>
  </si>
  <si>
    <t xml:space="preserve"> 자료: 「지역소득통계」 통계청 소득통계과, 「시도 지역내총생산」시․도</t>
    <phoneticPr fontId="5" type="noConversion"/>
  </si>
  <si>
    <t>Source : Statistics Korea, Metropolitan City and Province</t>
    <phoneticPr fontId="5" type="noConversion"/>
  </si>
  <si>
    <t>Regional Income</t>
  </si>
  <si>
    <t>Classification</t>
  </si>
  <si>
    <t xml:space="preserve"> Agriculture, forestry and fishing</t>
    <phoneticPr fontId="5" type="noConversion"/>
  </si>
  <si>
    <t xml:space="preserve"> Net taxes on production and imports</t>
    <phoneticPr fontId="9" type="noConversion"/>
  </si>
  <si>
    <t>Gross disposable income of Households and NPISHs</t>
    <phoneticPr fontId="9" type="noConversion"/>
  </si>
  <si>
    <r>
      <t>가계소득(명목)</t>
    </r>
    <r>
      <rPr>
        <vertAlign val="superscript"/>
        <sz val="9"/>
        <rFont val="맑은 고딕"/>
        <family val="3"/>
        <charset val="129"/>
        <scheme val="minor"/>
      </rPr>
      <t>(5)</t>
    </r>
    <r>
      <rPr>
        <sz val="9"/>
        <rFont val="맑은 고딕"/>
        <family val="3"/>
        <charset val="129"/>
        <scheme val="minor"/>
      </rPr>
      <t xml:space="preserve">
(명목증감률)
(실질증감률)</t>
    </r>
    <phoneticPr fontId="5" type="noConversion"/>
  </si>
  <si>
    <r>
      <t>가계소득</t>
    </r>
    <r>
      <rPr>
        <vertAlign val="superscript"/>
        <sz val="9"/>
        <rFont val="맑은 고딕"/>
        <family val="3"/>
        <charset val="129"/>
        <scheme val="minor"/>
      </rPr>
      <t>(5)</t>
    </r>
    <phoneticPr fontId="9" type="noConversion"/>
  </si>
  <si>
    <t xml:space="preserve"> Facilities investment</t>
    <phoneticPr fontId="5" type="noConversion"/>
  </si>
  <si>
    <t xml:space="preserve"> Construction investment</t>
    <phoneticPr fontId="5" type="noConversion"/>
  </si>
  <si>
    <t>Gross regional domestic product and expenditure(at current prices) </t>
    <phoneticPr fontId="9" type="noConversion"/>
  </si>
  <si>
    <t>(Composition to whole country)</t>
    <phoneticPr fontId="5" type="noConversion"/>
  </si>
  <si>
    <t xml:space="preserve"> Economic growth rate(at chained prices) </t>
    <phoneticPr fontId="9" type="noConversion"/>
  </si>
  <si>
    <t xml:space="preserve"> Agriculture, forestry and fishing</t>
    <phoneticPr fontId="5" type="noConversion"/>
  </si>
  <si>
    <t xml:space="preserve"> Manufacturing</t>
    <phoneticPr fontId="5" type="noConversion"/>
  </si>
  <si>
    <t xml:space="preserve"> Construction</t>
    <phoneticPr fontId="5" type="noConversion"/>
  </si>
  <si>
    <t xml:space="preserve"> Service</t>
    <phoneticPr fontId="5" type="noConversion"/>
  </si>
  <si>
    <t xml:space="preserve"> Private</t>
    <phoneticPr fontId="5" type="noConversion"/>
  </si>
  <si>
    <t xml:space="preserve"> Government</t>
    <phoneticPr fontId="9" type="noConversion"/>
  </si>
  <si>
    <t>Intellectual property products</t>
    <phoneticPr fontId="9" type="noConversion"/>
  </si>
  <si>
    <t xml:space="preserve"> Compensation of employees</t>
    <phoneticPr fontId="9" type="noConversion"/>
  </si>
  <si>
    <t xml:space="preserve"> Operating surplus and property income</t>
    <phoneticPr fontId="9" type="noConversion"/>
  </si>
  <si>
    <t>Source : Statistics Korea, Metropolitan City and Province</t>
  </si>
  <si>
    <t xml:space="preserve">1. 지역소득 </t>
    <phoneticPr fontId="5" type="noConversion"/>
  </si>
  <si>
    <r>
      <t>2018</t>
    </r>
    <r>
      <rPr>
        <vertAlign val="superscript"/>
        <sz val="9"/>
        <rFont val="맑은 고딕"/>
        <family val="3"/>
        <charset val="129"/>
        <scheme val="minor"/>
      </rPr>
      <t xml:space="preserve"> p)</t>
    </r>
    <phoneticPr fontId="9" type="noConversion"/>
  </si>
  <si>
    <t>단위 : 백만원</t>
    <phoneticPr fontId="9" type="noConversion"/>
  </si>
  <si>
    <t>거래 및 균형항목
Transactions and balancing items</t>
    <phoneticPr fontId="9" type="noConversion"/>
  </si>
  <si>
    <t>금융법인
Financial Corporations</t>
    <phoneticPr fontId="9" type="noConversion"/>
  </si>
  <si>
    <t>일반정부
General Government</t>
    <phoneticPr fontId="9" type="noConversion"/>
  </si>
  <si>
    <t>합계
Total</t>
    <phoneticPr fontId="9" type="noConversion"/>
  </si>
  <si>
    <t>사용
Disbursement</t>
    <phoneticPr fontId="9" type="noConversion"/>
  </si>
  <si>
    <t>원천
Source</t>
    <phoneticPr fontId="9" type="noConversion"/>
  </si>
  <si>
    <t>원천
Source</t>
    <phoneticPr fontId="9" type="noConversion"/>
  </si>
  <si>
    <t>원천
Source</t>
    <phoneticPr fontId="9" type="noConversion"/>
  </si>
  <si>
    <t>피용자보수</t>
  </si>
  <si>
    <t>Compensation of employees</t>
    <phoneticPr fontId="9" type="noConversion"/>
  </si>
  <si>
    <t>영업잉여</t>
  </si>
  <si>
    <t>Operating surplus</t>
    <phoneticPr fontId="9" type="noConversion"/>
  </si>
  <si>
    <t>순생산 및 수입세</t>
  </si>
  <si>
    <t>Taxes on net production and imports</t>
    <phoneticPr fontId="9" type="noConversion"/>
  </si>
  <si>
    <t>재산소득</t>
  </si>
  <si>
    <t>Property income</t>
    <phoneticPr fontId="9" type="noConversion"/>
  </si>
  <si>
    <t>　　　이자, 임료</t>
  </si>
  <si>
    <t>Interest, Rent</t>
    <phoneticPr fontId="9" type="noConversion"/>
  </si>
  <si>
    <t>　　　법인기업분배소득</t>
  </si>
  <si>
    <t>Distributed income of corporations</t>
  </si>
  <si>
    <t>　　　　　　배당금</t>
  </si>
  <si>
    <t>Dividends</t>
  </si>
  <si>
    <t>　　　　　　준법인기업소득인출</t>
  </si>
  <si>
    <t>Withdrawals from income of quasicorporations</t>
  </si>
  <si>
    <t>　　　국외직접투자에 대한 재투자수익</t>
  </si>
  <si>
    <t>Reinvested earnings on foreign direct investment</t>
  </si>
  <si>
    <t>　　　기타투자소득</t>
  </si>
  <si>
    <t>Other investment income</t>
  </si>
  <si>
    <t>순본원소득</t>
  </si>
  <si>
    <t>Balance of primary incomes, net</t>
    <phoneticPr fontId="9" type="noConversion"/>
  </si>
  <si>
    <t>총본원소득</t>
  </si>
  <si>
    <t>Balance of primary incomes, gross</t>
    <phoneticPr fontId="9" type="noConversion"/>
  </si>
  <si>
    <t>소득, 부 등에 대한 경상세</t>
  </si>
  <si>
    <t>Current taxes on income, wealth, etc</t>
    <phoneticPr fontId="9" type="noConversion"/>
  </si>
  <si>
    <t>사회부담금</t>
  </si>
  <si>
    <t>Social contributions</t>
    <phoneticPr fontId="9" type="noConversion"/>
  </si>
  <si>
    <t>　　　고용주의 실제사회부담금</t>
  </si>
  <si>
    <t>　　　고용주의 의제사회부담금</t>
  </si>
  <si>
    <t>Employers' imputedl social contributions</t>
  </si>
  <si>
    <t>　　　가계의 사회부담금</t>
  </si>
  <si>
    <t>Households' social contributions</t>
  </si>
  <si>
    <t>사회수혜금</t>
  </si>
  <si>
    <t>Social Benefits other than social transfers</t>
    <phoneticPr fontId="9" type="noConversion"/>
  </si>
  <si>
    <t>　　　사회보장수혜금</t>
  </si>
  <si>
    <t>Social security benefits in cash</t>
  </si>
  <si>
    <t>　　　기타사회보험수혜금</t>
  </si>
  <si>
    <t>Other social insurance benefits</t>
  </si>
  <si>
    <t>　　　사회부조수혜금</t>
  </si>
  <si>
    <t>Social assistance benefits in cash</t>
  </si>
  <si>
    <t>기타경상이전</t>
  </si>
  <si>
    <t>Othercurrent transfers</t>
  </si>
  <si>
    <t>　　　비생명보험의 순보험료</t>
  </si>
  <si>
    <t>Net non-life insurance premiums</t>
  </si>
  <si>
    <t>　　　비생명보험의 보험금</t>
  </si>
  <si>
    <t>Non-life insurance claims</t>
  </si>
  <si>
    <t>　　　기타경상이전</t>
  </si>
  <si>
    <t>Current transfers n.e.c.</t>
  </si>
  <si>
    <t>순처분가능소득</t>
  </si>
  <si>
    <t>Disposable income, net</t>
    <phoneticPr fontId="9" type="noConversion"/>
  </si>
  <si>
    <t>총처분가능소득</t>
  </si>
  <si>
    <t>Disposable income, gross</t>
    <phoneticPr fontId="9" type="noConversion"/>
  </si>
  <si>
    <t>자료: 「지역소득통계」 통계청 소득통계과, 「시도 지역내총생산」시․도</t>
    <phoneticPr fontId="9" type="noConversion"/>
  </si>
  <si>
    <t>주: 1) 가계(민간 비법인기업 포함) 및 가계에 봉사하는 비영리단체</t>
    <phoneticPr fontId="9" type="noConversion"/>
  </si>
  <si>
    <t>비금융법인
Nonfinancial Corporations</t>
    <phoneticPr fontId="9" type="noConversion"/>
  </si>
  <si>
    <t>2. 제도부문별 지역소득</t>
    <phoneticPr fontId="5" type="noConversion"/>
  </si>
  <si>
    <t>Income Accounts by Institutional Sector</t>
  </si>
  <si>
    <t>Employers' actual social contributions</t>
    <phoneticPr fontId="3" type="noConversion"/>
  </si>
  <si>
    <r>
      <t>2018</t>
    </r>
    <r>
      <rPr>
        <vertAlign val="superscript"/>
        <sz val="9"/>
        <rFont val="맑은 고딕"/>
        <family val="3"/>
        <charset val="129"/>
        <scheme val="minor"/>
      </rPr>
      <t>p)</t>
    </r>
    <phoneticPr fontId="3" type="noConversion"/>
  </si>
  <si>
    <r>
      <t>가계 및 비영리단체</t>
    </r>
    <r>
      <rPr>
        <vertAlign val="superscript"/>
        <sz val="9"/>
        <rFont val="맑은 고딕"/>
        <family val="3"/>
        <charset val="129"/>
        <scheme val="minor"/>
      </rPr>
      <t xml:space="preserve">1)
</t>
    </r>
    <r>
      <rPr>
        <sz val="9"/>
        <rFont val="맑은 고딕"/>
        <family val="3"/>
        <charset val="129"/>
        <scheme val="minor"/>
      </rPr>
      <t>Households and NPISH</t>
    </r>
    <phoneticPr fontId="9" type="noConversion"/>
  </si>
  <si>
    <t>단위 : 백만원</t>
    <phoneticPr fontId="5" type="noConversion"/>
  </si>
  <si>
    <t>Unit : million won</t>
    <phoneticPr fontId="5" type="noConversion"/>
  </si>
  <si>
    <t>총 부가가치(당해년 가격) Gross value added (at current prices)</t>
    <phoneticPr fontId="9" type="noConversion"/>
  </si>
  <si>
    <t xml:space="preserve"> 자료: 「지역소득통계」 통계청 소득통계과, 「시도 지역내총생산」시․도</t>
    <phoneticPr fontId="5" type="noConversion"/>
  </si>
  <si>
    <t>연  별</t>
    <phoneticPr fontId="3" type="noConversion"/>
  </si>
  <si>
    <t>연  별</t>
    <phoneticPr fontId="3" type="noConversion"/>
  </si>
  <si>
    <r>
      <t>2018</t>
    </r>
    <r>
      <rPr>
        <vertAlign val="superscript"/>
        <sz val="9"/>
        <rFont val="맑은 고딕"/>
        <family val="3"/>
        <charset val="129"/>
        <scheme val="minor"/>
      </rPr>
      <t>P)</t>
    </r>
    <phoneticPr fontId="3" type="noConversion"/>
  </si>
  <si>
    <t>총생산액
GRDP</t>
    <phoneticPr fontId="9" type="noConversion"/>
  </si>
  <si>
    <t xml:space="preserve">총부가가치
Gross value added   </t>
    <phoneticPr fontId="9" type="noConversion"/>
  </si>
  <si>
    <t xml:space="preserve"> Agriculture, forestry and fishing</t>
  </si>
  <si>
    <t>Mining and quarrying</t>
    <phoneticPr fontId="3" type="noConversion"/>
  </si>
  <si>
    <t>광  업</t>
    <phoneticPr fontId="5" type="noConversion"/>
  </si>
  <si>
    <t>농림어업</t>
    <phoneticPr fontId="5" type="noConversion"/>
  </si>
  <si>
    <t>Manufacturing</t>
    <phoneticPr fontId="3" type="noConversion"/>
  </si>
  <si>
    <t>Electricity, gas, steam and water supply</t>
    <phoneticPr fontId="3" type="noConversion"/>
  </si>
  <si>
    <t>Construction</t>
    <phoneticPr fontId="3" type="noConversion"/>
  </si>
  <si>
    <t>건 설 업</t>
    <phoneticPr fontId="5" type="noConversion"/>
  </si>
  <si>
    <t>Wholesale and retail trade</t>
    <phoneticPr fontId="3" type="noConversion"/>
  </si>
  <si>
    <t>도매 및 소매업</t>
    <phoneticPr fontId="9" type="noConversion"/>
  </si>
  <si>
    <t>Transportation</t>
    <phoneticPr fontId="3" type="noConversion"/>
  </si>
  <si>
    <t>운수업</t>
    <phoneticPr fontId="9" type="noConversion"/>
  </si>
  <si>
    <t>전기, 가스, 증기 
및 수도사업</t>
    <phoneticPr fontId="5" type="noConversion"/>
  </si>
  <si>
    <t>제 조 업</t>
    <phoneticPr fontId="5" type="noConversion"/>
  </si>
  <si>
    <t>Accommodation and food service activities</t>
  </si>
  <si>
    <t>숙박 및 
음식점업</t>
    <phoneticPr fontId="9" type="noConversion"/>
  </si>
  <si>
    <t>Information and communications</t>
    <phoneticPr fontId="3" type="noConversion"/>
  </si>
  <si>
    <t>정보 및 
통신업</t>
    <phoneticPr fontId="9" type="noConversion"/>
  </si>
  <si>
    <t>Financial and insurance activities</t>
  </si>
  <si>
    <t>금융 및 
보험업</t>
    <phoneticPr fontId="9" type="noConversion"/>
  </si>
  <si>
    <t>Real estate activities and renting and leasing</t>
  </si>
  <si>
    <t>부동산업 
및 임대업</t>
    <phoneticPr fontId="9" type="noConversion"/>
  </si>
  <si>
    <t>Business services</t>
  </si>
  <si>
    <t>사 업
서비스업</t>
    <phoneticPr fontId="9" type="noConversion"/>
  </si>
  <si>
    <t>Public administration, defence and social security</t>
  </si>
  <si>
    <t>공공행정,
국방 및
사회보장행정</t>
    <phoneticPr fontId="9" type="noConversion"/>
  </si>
  <si>
    <t>Education</t>
    <phoneticPr fontId="3" type="noConversion"/>
  </si>
  <si>
    <t>교 육
서비스업</t>
    <phoneticPr fontId="9" type="noConversion"/>
  </si>
  <si>
    <t>Human health and social work activities</t>
  </si>
  <si>
    <t>보건업 및 사회
복지서비스업</t>
    <phoneticPr fontId="9" type="noConversion"/>
  </si>
  <si>
    <t>문화 및 
기타서비스업</t>
    <phoneticPr fontId="9" type="noConversion"/>
  </si>
  <si>
    <t>순생산물세
Taxes less subsidies on Products</t>
    <phoneticPr fontId="9" type="noConversion"/>
  </si>
  <si>
    <t xml:space="preserve">   4. 경제활동별 도내 총생산(2015년 기준년 연쇄가격)        </t>
    <phoneticPr fontId="5" type="noConversion"/>
  </si>
  <si>
    <t>Gross Regional Domestic Product by Economic Activity
(At chained prices(reference=2015))</t>
    <phoneticPr fontId="3" type="noConversion"/>
  </si>
  <si>
    <t xml:space="preserve">Gross Regional Domestic Product by Economic Activity 
(at Current Price) </t>
    <phoneticPr fontId="3" type="noConversion"/>
  </si>
  <si>
    <t xml:space="preserve">3. 경제활동별 도내 총생산(당해년 가격)                      </t>
    <phoneticPr fontId="5" type="noConversion"/>
  </si>
  <si>
    <t>총 부가가치(기준년 가격) Gross value added (at chained prices)</t>
    <phoneticPr fontId="9" type="noConversion"/>
  </si>
  <si>
    <t>단위 : 10억원</t>
    <phoneticPr fontId="5" type="noConversion"/>
  </si>
  <si>
    <t>Unit : billion won</t>
    <phoneticPr fontId="5" type="noConversion"/>
  </si>
  <si>
    <t xml:space="preserve"> 최종소비지출</t>
  </si>
  <si>
    <t xml:space="preserve"> Final consumption expenditure</t>
    <phoneticPr fontId="5" type="noConversion"/>
  </si>
  <si>
    <t xml:space="preserve"> 민간최종소비지출</t>
    <phoneticPr fontId="9" type="noConversion"/>
  </si>
  <si>
    <t xml:space="preserve"> Private </t>
    <phoneticPr fontId="5" type="noConversion"/>
  </si>
  <si>
    <t xml:space="preserve"> 가계</t>
    <phoneticPr fontId="9" type="noConversion"/>
  </si>
  <si>
    <t xml:space="preserve"> Households</t>
    <phoneticPr fontId="5" type="noConversion"/>
  </si>
  <si>
    <t xml:space="preserve"> NPISHs</t>
    <phoneticPr fontId="5" type="noConversion"/>
  </si>
  <si>
    <t xml:space="preserve"> 정부최종소비지출</t>
    <phoneticPr fontId="9" type="noConversion"/>
  </si>
  <si>
    <t xml:space="preserve"> Government</t>
    <phoneticPr fontId="5" type="noConversion"/>
  </si>
  <si>
    <t xml:space="preserve"> 총자본형성</t>
    <phoneticPr fontId="9" type="noConversion"/>
  </si>
  <si>
    <t xml:space="preserve"> Gross capital formation</t>
    <phoneticPr fontId="5" type="noConversion"/>
  </si>
  <si>
    <t xml:space="preserve"> 총고정자본형성</t>
    <phoneticPr fontId="9" type="noConversion"/>
  </si>
  <si>
    <t xml:space="preserve"> Gross fixed capital formation</t>
    <phoneticPr fontId="5" type="noConversion"/>
  </si>
  <si>
    <t xml:space="preserve"> 건설투자</t>
    <phoneticPr fontId="9" type="noConversion"/>
  </si>
  <si>
    <t xml:space="preserve"> Construction investment</t>
    <phoneticPr fontId="5" type="noConversion"/>
  </si>
  <si>
    <t xml:space="preserve"> 설비투자</t>
    <phoneticPr fontId="9" type="noConversion"/>
  </si>
  <si>
    <t xml:space="preserve"> Facilities investment</t>
    <phoneticPr fontId="5" type="noConversion"/>
  </si>
  <si>
    <t xml:space="preserve"> Intellectual property products</t>
    <phoneticPr fontId="5" type="noConversion"/>
  </si>
  <si>
    <t xml:space="preserve"> 재고증감 및 귀중품 순취득</t>
    <phoneticPr fontId="9" type="noConversion"/>
  </si>
  <si>
    <t xml:space="preserve"> Changes in inventories and acquisitions less disposals of valuables</t>
    <phoneticPr fontId="5" type="noConversion"/>
  </si>
  <si>
    <t xml:space="preserve"> 재화와 서비스 순이출</t>
  </si>
  <si>
    <t xml:space="preserve"> Net shipping-out of goods and services</t>
    <phoneticPr fontId="5" type="noConversion"/>
  </si>
  <si>
    <t xml:space="preserve"> 통계상불일치</t>
    <phoneticPr fontId="9" type="noConversion"/>
  </si>
  <si>
    <t xml:space="preserve"> Statistical discrepancy</t>
    <phoneticPr fontId="5" type="noConversion"/>
  </si>
  <si>
    <t xml:space="preserve"> 지역내총생산에대한지출</t>
    <phoneticPr fontId="9" type="noConversion"/>
  </si>
  <si>
    <t xml:space="preserve"> Expenditure on GRDP</t>
    <phoneticPr fontId="5" type="noConversion"/>
  </si>
  <si>
    <t xml:space="preserve"> 1인당 민간최종소비지출액(천원)</t>
    <phoneticPr fontId="9" type="noConversion"/>
  </si>
  <si>
    <t xml:space="preserve"> Private consumption per capita (thousand won)</t>
    <phoneticPr fontId="9" type="noConversion"/>
  </si>
  <si>
    <t xml:space="preserve"> 자료: 「지역소득통계」 통계청 소득통계과, 「시도 지역내총생산」시․도</t>
    <phoneticPr fontId="5" type="noConversion"/>
  </si>
  <si>
    <r>
      <t>2018</t>
    </r>
    <r>
      <rPr>
        <vertAlign val="superscript"/>
        <sz val="9"/>
        <rFont val="맑은 고딕"/>
        <family val="3"/>
        <charset val="129"/>
        <scheme val="minor"/>
      </rPr>
      <t>P)</t>
    </r>
    <phoneticPr fontId="9" type="noConversion"/>
  </si>
  <si>
    <t>가계에 봉사하는 민간비영리단체</t>
    <phoneticPr fontId="9" type="noConversion"/>
  </si>
  <si>
    <t>Expenditure on GRDP (at Current Price)</t>
  </si>
  <si>
    <t>구          분</t>
    <phoneticPr fontId="3" type="noConversion"/>
  </si>
  <si>
    <t>5. 도내 총생산에 대한 지출(당해년가격)</t>
    <phoneticPr fontId="9" type="noConversion"/>
  </si>
  <si>
    <t>6. 도내 총생산에 대한 지출(2015년 기준년 연쇄가격)</t>
    <phoneticPr fontId="9" type="noConversion"/>
  </si>
  <si>
    <t>Expenditure on GRDP(At chained price)</t>
    <phoneticPr fontId="3" type="noConversion"/>
  </si>
  <si>
    <t xml:space="preserve"> 주 : 기준년=2015</t>
  </si>
  <si>
    <t xml:space="preserve"> 주 : 기준년=2015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</si>
</sst>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 * #,##0_ ;_ * \-#,##0_ ;_ * &quot;-&quot;_ ;_ @_ "/>
    <numFmt numFmtId="177" formatCode="#,##0_ "/>
    <numFmt numFmtId="178" formatCode="#,##0.0_ "/>
    <numFmt numFmtId="179" formatCode="_-* #,##0.0_-;\-* #,##0.0_-;_-* &quot;-&quot;?_-;_-@_-"/>
    <numFmt numFmtId="180" formatCode="0.0_ "/>
    <numFmt numFmtId="181" formatCode="#,##0_);[Red]\(#,##0\)"/>
  </numFmts>
  <fonts count="21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체"/>
      <family val="1"/>
      <charset val="129"/>
    </font>
    <font>
      <sz val="9"/>
      <color indexed="8"/>
      <name val="맑은 고딕"/>
      <family val="2"/>
      <scheme val="minor"/>
    </font>
    <font>
      <sz val="8"/>
      <name val="맑은 고딕"/>
      <family val="3"/>
      <charset val="129"/>
    </font>
    <font>
      <sz val="11"/>
      <name val="HY중고딕"/>
      <family val="1"/>
      <charset val="129"/>
    </font>
    <font>
      <sz val="10"/>
      <name val="HY중고딕"/>
      <family val="1"/>
      <charset val="129"/>
    </font>
    <font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HY중고딕"/>
      <family val="1"/>
      <charset val="129"/>
    </font>
    <font>
      <sz val="11"/>
      <name val="돋움"/>
      <family val="3"/>
      <charset val="129"/>
    </font>
    <font>
      <b/>
      <sz val="14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10"/>
      <name val="돋움"/>
      <family val="3"/>
      <charset val="129"/>
    </font>
    <font>
      <sz val="8"/>
      <name val="굴림"/>
      <family val="3"/>
      <charset val="129"/>
    </font>
    <font>
      <sz val="9"/>
      <name val="돋움"/>
      <family val="3"/>
      <charset val="129"/>
    </font>
    <font>
      <sz val="1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176" fontId="1" fillId="0" borderId="0" applyProtection="0"/>
    <xf numFmtId="4" fontId="2" fillId="0" borderId="0" applyNumberFormat="0" applyProtection="0"/>
    <xf numFmtId="0" fontId="11" fillId="0" borderId="0"/>
  </cellStyleXfs>
  <cellXfs count="182">
    <xf numFmtId="0" fontId="0" fillId="0" borderId="0" xfId="0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left" vertical="top"/>
    </xf>
    <xf numFmtId="177" fontId="8" fillId="0" borderId="0" xfId="0" applyNumberFormat="1" applyFont="1" applyFill="1" applyBorder="1" applyAlignment="1">
      <alignment vertical="center"/>
    </xf>
    <xf numFmtId="177" fontId="8" fillId="0" borderId="6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180" fontId="8" fillId="0" borderId="0" xfId="0" applyNumberFormat="1" applyFont="1" applyFill="1" applyBorder="1" applyAlignment="1">
      <alignment vertical="center"/>
    </xf>
    <xf numFmtId="180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179" fontId="13" fillId="0" borderId="12" xfId="0" applyNumberFormat="1" applyFont="1" applyFill="1" applyBorder="1" applyAlignment="1">
      <alignment horizontal="center" vertical="center"/>
    </xf>
    <xf numFmtId="179" fontId="13" fillId="0" borderId="1" xfId="0" applyNumberFormat="1" applyFont="1" applyFill="1" applyBorder="1" applyAlignment="1">
      <alignment horizontal="center" vertical="center"/>
    </xf>
    <xf numFmtId="179" fontId="13" fillId="0" borderId="19" xfId="0" applyNumberFormat="1" applyFont="1" applyFill="1" applyBorder="1" applyAlignment="1">
      <alignment horizontal="center" vertical="center"/>
    </xf>
    <xf numFmtId="179" fontId="13" fillId="0" borderId="21" xfId="0" applyNumberFormat="1" applyFont="1" applyFill="1" applyBorder="1" applyAlignment="1">
      <alignment horizontal="center" vertical="center"/>
    </xf>
    <xf numFmtId="179" fontId="13" fillId="0" borderId="22" xfId="0" applyNumberFormat="1" applyFont="1" applyFill="1" applyBorder="1" applyAlignment="1">
      <alignment horizontal="center" vertical="center"/>
    </xf>
    <xf numFmtId="179" fontId="13" fillId="0" borderId="24" xfId="3" applyNumberFormat="1" applyFont="1" applyFill="1" applyBorder="1" applyAlignment="1">
      <alignment horizontal="center" vertical="center"/>
    </xf>
    <xf numFmtId="179" fontId="13" fillId="0" borderId="30" xfId="0" applyNumberFormat="1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180" fontId="8" fillId="0" borderId="3" xfId="0" applyNumberFormat="1" applyFont="1" applyFill="1" applyBorder="1" applyAlignment="1">
      <alignment vertical="center"/>
    </xf>
    <xf numFmtId="180" fontId="8" fillId="0" borderId="4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Border="1" applyAlignment="1"/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right" vertical="center"/>
    </xf>
    <xf numFmtId="181" fontId="16" fillId="0" borderId="0" xfId="0" applyNumberFormat="1" applyFont="1" applyBorder="1" applyAlignment="1">
      <alignment horizontal="right" vertical="center"/>
    </xf>
    <xf numFmtId="181" fontId="16" fillId="0" borderId="3" xfId="0" applyNumberFormat="1" applyFont="1" applyBorder="1" applyAlignment="1">
      <alignment horizontal="right" vertical="center"/>
    </xf>
    <xf numFmtId="176" fontId="16" fillId="0" borderId="0" xfId="0" applyNumberFormat="1" applyFont="1" applyBorder="1" applyAlignment="1">
      <alignment horizontal="right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0" fontId="13" fillId="0" borderId="0" xfId="0" applyFont="1" applyAlignment="1"/>
    <xf numFmtId="176" fontId="16" fillId="0" borderId="0" xfId="0" applyNumberFormat="1" applyFont="1" applyBorder="1" applyAlignment="1">
      <alignment vertical="center"/>
    </xf>
    <xf numFmtId="3" fontId="16" fillId="0" borderId="0" xfId="0" applyNumberFormat="1" applyFont="1" applyBorder="1" applyAlignment="1">
      <alignment vertical="center"/>
    </xf>
    <xf numFmtId="3" fontId="16" fillId="0" borderId="3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177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77" fontId="18" fillId="0" borderId="0" xfId="0" applyNumberFormat="1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3" fillId="0" borderId="13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vertical="center"/>
    </xf>
    <xf numFmtId="0" fontId="13" fillId="0" borderId="14" xfId="0" applyFont="1" applyFill="1" applyBorder="1" applyAlignment="1">
      <alignment horizontal="center" vertical="center" wrapText="1" shrinkToFit="1"/>
    </xf>
    <xf numFmtId="0" fontId="13" fillId="0" borderId="2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3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top"/>
    </xf>
    <xf numFmtId="0" fontId="13" fillId="0" borderId="2" xfId="0" applyFont="1" applyFill="1" applyBorder="1" applyAlignment="1">
      <alignment vertical="center"/>
    </xf>
    <xf numFmtId="177" fontId="13" fillId="0" borderId="13" xfId="0" applyNumberFormat="1" applyFont="1" applyFill="1" applyBorder="1" applyAlignment="1" applyProtection="1">
      <alignment horizontal="left" vertical="center"/>
      <protection locked="0"/>
    </xf>
    <xf numFmtId="177" fontId="13" fillId="0" borderId="12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vertical="center" wrapText="1"/>
      <protection locked="0"/>
    </xf>
    <xf numFmtId="177" fontId="13" fillId="0" borderId="10" xfId="0" applyNumberFormat="1" applyFont="1" applyFill="1" applyBorder="1" applyAlignment="1" applyProtection="1">
      <alignment horizontal="left" vertical="center"/>
      <protection locked="0"/>
    </xf>
    <xf numFmtId="177" fontId="13" fillId="0" borderId="7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vertical="center"/>
      <protection locked="0"/>
    </xf>
    <xf numFmtId="177" fontId="13" fillId="0" borderId="10" xfId="0" applyNumberFormat="1" applyFont="1" applyFill="1" applyBorder="1" applyAlignment="1">
      <alignment vertical="center"/>
    </xf>
    <xf numFmtId="177" fontId="13" fillId="0" borderId="7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top"/>
    </xf>
    <xf numFmtId="177" fontId="13" fillId="0" borderId="6" xfId="0" applyNumberFormat="1" applyFont="1" applyFill="1" applyBorder="1" applyAlignment="1" applyProtection="1">
      <alignment horizontal="left" vertical="center"/>
      <protection locked="0"/>
    </xf>
    <xf numFmtId="0" fontId="13" fillId="0" borderId="2" xfId="0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3" fontId="16" fillId="2" borderId="3" xfId="0" applyNumberFormat="1" applyFont="1" applyFill="1" applyBorder="1" applyAlignment="1">
      <alignment horizontal="right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0" borderId="0" xfId="0" applyFont="1" applyFill="1" applyBorder="1" applyAlignment="1">
      <alignment horizontal="right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13" fillId="0" borderId="3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177" fontId="13" fillId="0" borderId="33" xfId="0" applyNumberFormat="1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13" fillId="0" borderId="35" xfId="0" applyNumberFormat="1" applyFont="1" applyFill="1" applyBorder="1" applyAlignment="1">
      <alignment horizontal="center" vertical="center"/>
    </xf>
    <xf numFmtId="177" fontId="13" fillId="0" borderId="34" xfId="0" applyNumberFormat="1" applyFont="1" applyFill="1" applyBorder="1" applyAlignment="1">
      <alignment horizontal="center" vertical="center"/>
    </xf>
    <xf numFmtId="177" fontId="13" fillId="0" borderId="37" xfId="0" applyNumberFormat="1" applyFont="1" applyFill="1" applyBorder="1" applyAlignment="1">
      <alignment horizontal="center" vertical="center" wrapText="1"/>
    </xf>
    <xf numFmtId="177" fontId="13" fillId="0" borderId="40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center" vertical="center" wrapText="1"/>
    </xf>
    <xf numFmtId="177" fontId="13" fillId="0" borderId="5" xfId="0" applyNumberFormat="1" applyFont="1" applyFill="1" applyBorder="1" applyAlignment="1">
      <alignment horizontal="center" vertical="center" wrapText="1"/>
    </xf>
    <xf numFmtId="177" fontId="13" fillId="0" borderId="3" xfId="0" applyNumberFormat="1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3" fontId="16" fillId="2" borderId="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3" fontId="16" fillId="0" borderId="6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177" fontId="13" fillId="0" borderId="13" xfId="0" applyNumberFormat="1" applyFont="1" applyFill="1" applyBorder="1" applyAlignment="1" applyProtection="1">
      <alignment horizontal="left" vertical="center"/>
      <protection locked="0"/>
    </xf>
    <xf numFmtId="177" fontId="13" fillId="0" borderId="7" xfId="0" applyNumberFormat="1" applyFont="1" applyFill="1" applyBorder="1" applyAlignment="1" applyProtection="1">
      <alignment horizontal="left" vertical="center"/>
      <protection locked="0"/>
    </xf>
    <xf numFmtId="177" fontId="13" fillId="0" borderId="12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horizontal="left" vertical="center"/>
      <protection locked="0"/>
    </xf>
    <xf numFmtId="177" fontId="13" fillId="0" borderId="10" xfId="0" applyNumberFormat="1" applyFont="1" applyFill="1" applyBorder="1" applyAlignment="1" applyProtection="1">
      <alignment horizontal="left" vertical="center"/>
      <protection locked="0"/>
    </xf>
    <xf numFmtId="177" fontId="13" fillId="0" borderId="6" xfId="0" applyNumberFormat="1" applyFont="1" applyFill="1" applyBorder="1" applyAlignment="1" applyProtection="1">
      <alignment horizontal="left" vertical="center"/>
      <protection locked="0"/>
    </xf>
    <xf numFmtId="177" fontId="13" fillId="0" borderId="5" xfId="0" applyNumberFormat="1" applyFont="1" applyFill="1" applyBorder="1" applyAlignment="1" applyProtection="1">
      <alignment horizontal="left" vertical="center"/>
      <protection locked="0"/>
    </xf>
    <xf numFmtId="177" fontId="13" fillId="0" borderId="4" xfId="0" applyNumberFormat="1" applyFont="1" applyFill="1" applyBorder="1" applyAlignment="1" applyProtection="1">
      <alignment horizontal="left" vertical="center"/>
      <protection locked="0"/>
    </xf>
  </cellXfs>
  <cellStyles count="4">
    <cellStyle name="콤마 [0]_0. 토지지목별현황(1-3) (2)" xfId="1"/>
    <cellStyle name="콤마_0. 토지지목별현황(1-3) (2)" xfId="2"/>
    <cellStyle name="표준" xfId="0" builtinId="0"/>
    <cellStyle name="표준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F1"/>
    </sheetView>
  </sheetViews>
  <sheetFormatPr defaultColWidth="10" defaultRowHeight="13.5" x14ac:dyDescent="0.15"/>
  <cols>
    <col min="1" max="1" width="5.5" style="9" customWidth="1"/>
    <col min="2" max="2" width="4.25" style="9" customWidth="1"/>
    <col min="3" max="3" width="14.625" style="9" customWidth="1"/>
    <col min="4" max="4" width="24.625" style="9" customWidth="1"/>
    <col min="5" max="10" width="11" style="9" customWidth="1"/>
    <col min="11" max="12" width="10" style="9"/>
    <col min="13" max="13" width="50" style="9" customWidth="1"/>
    <col min="14" max="16384" width="10" style="9"/>
  </cols>
  <sheetData>
    <row r="1" spans="1:15" s="1" customFormat="1" ht="28.5" customHeight="1" x14ac:dyDescent="0.15">
      <c r="A1" s="128" t="s">
        <v>74</v>
      </c>
      <c r="B1" s="129"/>
      <c r="C1" s="129"/>
      <c r="D1" s="129"/>
      <c r="E1" s="129"/>
      <c r="F1" s="129"/>
      <c r="G1" s="10"/>
      <c r="H1" s="128" t="s">
        <v>52</v>
      </c>
      <c r="I1" s="129"/>
      <c r="J1" s="129"/>
      <c r="K1" s="129"/>
      <c r="L1" s="129"/>
      <c r="M1" s="129"/>
    </row>
    <row r="2" spans="1:15" s="3" customFormat="1" ht="14.25" thickBot="1" x14ac:dyDescent="0.2">
      <c r="A2" s="133" t="s">
        <v>2</v>
      </c>
      <c r="B2" s="133"/>
      <c r="C2" s="133"/>
      <c r="D2" s="133"/>
      <c r="E2" s="18"/>
      <c r="F2" s="130" t="s">
        <v>3</v>
      </c>
      <c r="G2" s="130"/>
      <c r="H2" s="130"/>
      <c r="I2" s="130"/>
      <c r="J2" s="130"/>
      <c r="K2" s="130"/>
      <c r="L2" s="130"/>
      <c r="M2" s="130"/>
      <c r="N2" s="17"/>
      <c r="O2" s="17"/>
    </row>
    <row r="3" spans="1:15" s="4" customFormat="1" ht="14.25" x14ac:dyDescent="0.15">
      <c r="A3" s="134" t="s">
        <v>4</v>
      </c>
      <c r="B3" s="134"/>
      <c r="C3" s="134"/>
      <c r="D3" s="135"/>
      <c r="E3" s="100">
        <v>2011</v>
      </c>
      <c r="F3" s="100">
        <v>2012</v>
      </c>
      <c r="G3" s="100">
        <v>2013</v>
      </c>
      <c r="H3" s="100">
        <v>2014</v>
      </c>
      <c r="I3" s="100">
        <v>2015</v>
      </c>
      <c r="J3" s="100">
        <v>2016</v>
      </c>
      <c r="K3" s="100">
        <v>2017</v>
      </c>
      <c r="L3" s="100" t="s">
        <v>75</v>
      </c>
      <c r="M3" s="100" t="s">
        <v>53</v>
      </c>
      <c r="N3" s="17"/>
      <c r="O3" s="17"/>
    </row>
    <row r="4" spans="1:15" s="4" customFormat="1" ht="12" x14ac:dyDescent="0.15">
      <c r="A4" s="105" t="s">
        <v>5</v>
      </c>
      <c r="B4" s="106"/>
      <c r="C4" s="106"/>
      <c r="D4" s="107"/>
      <c r="E4" s="11">
        <v>292825</v>
      </c>
      <c r="F4" s="12">
        <v>311415</v>
      </c>
      <c r="G4" s="12">
        <v>333380</v>
      </c>
      <c r="H4" s="12">
        <v>351735</v>
      </c>
      <c r="I4" s="12">
        <v>381978</v>
      </c>
      <c r="J4" s="12">
        <v>407438</v>
      </c>
      <c r="K4" s="12">
        <v>451426</v>
      </c>
      <c r="L4" s="12">
        <v>473845</v>
      </c>
      <c r="M4" s="82" t="s">
        <v>61</v>
      </c>
      <c r="O4" s="17"/>
    </row>
    <row r="5" spans="1:15" s="4" customFormat="1" ht="12" x14ac:dyDescent="0.15">
      <c r="A5" s="109"/>
      <c r="B5" s="109"/>
      <c r="C5" s="109"/>
      <c r="D5" s="110"/>
      <c r="E5" s="13">
        <v>21.016560536125223</v>
      </c>
      <c r="F5" s="13">
        <v>21.545350414406141</v>
      </c>
      <c r="G5" s="13">
        <v>22.147989899676883</v>
      </c>
      <c r="H5" s="13">
        <v>22.459429115257748</v>
      </c>
      <c r="I5" s="13">
        <v>22.999043457604849</v>
      </c>
      <c r="J5" s="13">
        <v>23.367941929399063</v>
      </c>
      <c r="K5" s="13">
        <v>24.529393978755714</v>
      </c>
      <c r="L5" s="13">
        <v>24.939126139621827</v>
      </c>
      <c r="M5" s="82" t="s">
        <v>62</v>
      </c>
      <c r="O5" s="17"/>
    </row>
    <row r="6" spans="1:15" s="4" customFormat="1" ht="12" x14ac:dyDescent="0.15">
      <c r="A6" s="110"/>
      <c r="B6" s="112" t="s">
        <v>7</v>
      </c>
      <c r="C6" s="113"/>
      <c r="D6" s="114"/>
      <c r="E6" s="14">
        <v>4.3336473303259</v>
      </c>
      <c r="F6" s="14">
        <v>4.4852465434403497</v>
      </c>
      <c r="G6" s="14">
        <v>5.6769153203358593</v>
      </c>
      <c r="H6" s="14">
        <v>4.5402460397860969</v>
      </c>
      <c r="I6" s="14">
        <v>5.4723895347709286</v>
      </c>
      <c r="J6" s="14">
        <v>4.6729501962868012</v>
      </c>
      <c r="K6" s="14">
        <v>6.5890649238784347</v>
      </c>
      <c r="L6" s="14">
        <v>4.8550336447260509</v>
      </c>
      <c r="M6" s="82" t="s">
        <v>63</v>
      </c>
      <c r="O6" s="17"/>
    </row>
    <row r="7" spans="1:15" s="4" customFormat="1" ht="12" x14ac:dyDescent="0.15">
      <c r="A7" s="110"/>
      <c r="B7" s="115"/>
      <c r="C7" s="117" t="s">
        <v>8</v>
      </c>
      <c r="D7" s="20" t="s">
        <v>9</v>
      </c>
      <c r="E7" s="13">
        <v>-1.9082647978950287</v>
      </c>
      <c r="F7" s="13">
        <v>-3.15114167929744</v>
      </c>
      <c r="G7" s="13">
        <v>12.031280988041335</v>
      </c>
      <c r="H7" s="13">
        <v>10.609886560249828</v>
      </c>
      <c r="I7" s="13">
        <v>-2.661991191745793</v>
      </c>
      <c r="J7" s="13">
        <v>-9.1945934602303208</v>
      </c>
      <c r="K7" s="13">
        <v>-1.7838998992074511</v>
      </c>
      <c r="L7" s="13">
        <v>1.363586865498275</v>
      </c>
      <c r="M7" s="82" t="s">
        <v>64</v>
      </c>
      <c r="O7" s="17"/>
    </row>
    <row r="8" spans="1:15" s="4" customFormat="1" ht="12" x14ac:dyDescent="0.15">
      <c r="A8" s="110"/>
      <c r="B8" s="115"/>
      <c r="C8" s="118"/>
      <c r="D8" s="21" t="s">
        <v>10</v>
      </c>
      <c r="E8" s="13">
        <v>6.3545488721534777</v>
      </c>
      <c r="F8" s="13">
        <v>4.3721048235723741</v>
      </c>
      <c r="G8" s="13">
        <v>8.9205088844319942</v>
      </c>
      <c r="H8" s="13">
        <v>4.2573724472303738</v>
      </c>
      <c r="I8" s="13">
        <v>7.3559455152189326</v>
      </c>
      <c r="J8" s="13">
        <v>4.8667731846494808</v>
      </c>
      <c r="K8" s="13">
        <v>10.234408713009493</v>
      </c>
      <c r="L8" s="13">
        <v>6.6176678593763842</v>
      </c>
      <c r="M8" s="82" t="s">
        <v>65</v>
      </c>
      <c r="O8" s="17"/>
    </row>
    <row r="9" spans="1:15" s="4" customFormat="1" ht="12" x14ac:dyDescent="0.15">
      <c r="A9" s="110"/>
      <c r="B9" s="115"/>
      <c r="C9" s="118"/>
      <c r="D9" s="21" t="s">
        <v>12</v>
      </c>
      <c r="E9" s="13">
        <v>-7.7890404308294681</v>
      </c>
      <c r="F9" s="13">
        <v>-6.1137332836867868</v>
      </c>
      <c r="G9" s="13">
        <v>2.2737220976793626</v>
      </c>
      <c r="H9" s="13">
        <v>9.9623151822797915</v>
      </c>
      <c r="I9" s="13">
        <v>11.08363011336173</v>
      </c>
      <c r="J9" s="13">
        <v>19.302050856862092</v>
      </c>
      <c r="K9" s="13">
        <v>14.543401576433576</v>
      </c>
      <c r="L9" s="13">
        <v>-1.1290740477915553</v>
      </c>
      <c r="M9" s="82" t="s">
        <v>66</v>
      </c>
      <c r="O9" s="17"/>
    </row>
    <row r="10" spans="1:15" s="4" customFormat="1" ht="12" x14ac:dyDescent="0.15">
      <c r="A10" s="110"/>
      <c r="B10" s="115"/>
      <c r="C10" s="119"/>
      <c r="D10" s="22" t="s">
        <v>14</v>
      </c>
      <c r="E10" s="13">
        <v>4.7014767110246147</v>
      </c>
      <c r="F10" s="13">
        <v>5.3530239010411975</v>
      </c>
      <c r="G10" s="13">
        <v>4.4960058253123236</v>
      </c>
      <c r="H10" s="13">
        <v>4.7912469727246787</v>
      </c>
      <c r="I10" s="13">
        <v>3.3457297615744221</v>
      </c>
      <c r="J10" s="13">
        <v>3.0627611948282771</v>
      </c>
      <c r="K10" s="13">
        <v>3.2925216276174791</v>
      </c>
      <c r="L10" s="13">
        <v>4.3662684077005052</v>
      </c>
      <c r="M10" s="82" t="s">
        <v>67</v>
      </c>
      <c r="O10" s="17"/>
    </row>
    <row r="11" spans="1:15" s="4" customFormat="1" ht="12" x14ac:dyDescent="0.15">
      <c r="A11" s="110"/>
      <c r="B11" s="115"/>
      <c r="C11" s="120" t="s">
        <v>16</v>
      </c>
      <c r="D11" s="23" t="s">
        <v>17</v>
      </c>
      <c r="E11" s="14">
        <v>3.5868189919248192</v>
      </c>
      <c r="F11" s="14">
        <v>2.4871767784189376</v>
      </c>
      <c r="G11" s="14">
        <v>2.9768949499687709</v>
      </c>
      <c r="H11" s="14">
        <v>2.5104038668736188</v>
      </c>
      <c r="I11" s="14">
        <v>2.2421355944569639</v>
      </c>
      <c r="J11" s="14">
        <v>3.1154718886339916</v>
      </c>
      <c r="K11" s="14">
        <v>3.2316202503699545</v>
      </c>
      <c r="L11" s="14">
        <v>3.279006175727575</v>
      </c>
      <c r="M11" s="82" t="s">
        <v>68</v>
      </c>
      <c r="O11" s="17"/>
    </row>
    <row r="12" spans="1:15" s="4" customFormat="1" ht="12" x14ac:dyDescent="0.15">
      <c r="A12" s="110"/>
      <c r="B12" s="115"/>
      <c r="C12" s="118"/>
      <c r="D12" s="21" t="s">
        <v>19</v>
      </c>
      <c r="E12" s="14">
        <v>2.7030000893337665</v>
      </c>
      <c r="F12" s="14">
        <v>6.040183948002519</v>
      </c>
      <c r="G12" s="14">
        <v>1.8536437510533423</v>
      </c>
      <c r="H12" s="14">
        <v>3.7807212690518197</v>
      </c>
      <c r="I12" s="14">
        <v>1.9962451570994326</v>
      </c>
      <c r="J12" s="14">
        <v>5.063355842118332</v>
      </c>
      <c r="K12" s="14">
        <v>4.4737951444925024</v>
      </c>
      <c r="L12" s="14">
        <v>6.3895160830023192</v>
      </c>
      <c r="M12" s="82" t="s">
        <v>69</v>
      </c>
      <c r="O12" s="17"/>
    </row>
    <row r="13" spans="1:15" s="4" customFormat="1" ht="12" x14ac:dyDescent="0.15">
      <c r="A13" s="110"/>
      <c r="B13" s="115"/>
      <c r="C13" s="118"/>
      <c r="D13" s="21" t="s">
        <v>21</v>
      </c>
      <c r="E13" s="14">
        <v>-6.9991161997911018</v>
      </c>
      <c r="F13" s="14">
        <v>-8.4946055436358225</v>
      </c>
      <c r="G13" s="14">
        <v>3.6427750507563834</v>
      </c>
      <c r="H13" s="14">
        <v>9.9378546400095988</v>
      </c>
      <c r="I13" s="14">
        <v>13.07639282171677</v>
      </c>
      <c r="J13" s="14">
        <v>18.966857522033305</v>
      </c>
      <c r="K13" s="14">
        <v>15.217121561976057</v>
      </c>
      <c r="L13" s="14">
        <v>-0.21891734883514991</v>
      </c>
      <c r="M13" s="82" t="s">
        <v>60</v>
      </c>
      <c r="O13" s="17"/>
    </row>
    <row r="14" spans="1:15" s="4" customFormat="1" ht="12" x14ac:dyDescent="0.15">
      <c r="A14" s="110"/>
      <c r="B14" s="115"/>
      <c r="C14" s="118"/>
      <c r="D14" s="24" t="s">
        <v>22</v>
      </c>
      <c r="E14" s="14">
        <v>-4.232923994784187</v>
      </c>
      <c r="F14" s="14">
        <v>10.370352991941457</v>
      </c>
      <c r="G14" s="14">
        <v>-13.011336505164309</v>
      </c>
      <c r="H14" s="14">
        <v>10.774073955280562</v>
      </c>
      <c r="I14" s="14">
        <v>4.2543399367552777</v>
      </c>
      <c r="J14" s="14">
        <v>3.4316602871113417</v>
      </c>
      <c r="K14" s="14">
        <v>25.848213360094167</v>
      </c>
      <c r="L14" s="14">
        <v>-4.08143504443969E-2</v>
      </c>
      <c r="M14" s="82" t="s">
        <v>59</v>
      </c>
      <c r="O14" s="17"/>
    </row>
    <row r="15" spans="1:15" s="4" customFormat="1" ht="12" x14ac:dyDescent="0.15">
      <c r="A15" s="110"/>
      <c r="B15" s="116"/>
      <c r="C15" s="121"/>
      <c r="D15" s="25" t="s">
        <v>23</v>
      </c>
      <c r="E15" s="14">
        <v>3.8614592773829108</v>
      </c>
      <c r="F15" s="14">
        <v>7.7259431448025415</v>
      </c>
      <c r="G15" s="14">
        <v>9.7638144305631585</v>
      </c>
      <c r="H15" s="14">
        <v>5.0050484898187335</v>
      </c>
      <c r="I15" s="14">
        <v>7.6285225313516962</v>
      </c>
      <c r="J15" s="14">
        <v>4.9889693804927555</v>
      </c>
      <c r="K15" s="14">
        <v>11.394072915809613</v>
      </c>
      <c r="L15" s="14">
        <v>5.557950542803904</v>
      </c>
      <c r="M15" s="83" t="s">
        <v>35</v>
      </c>
      <c r="O15" s="17"/>
    </row>
    <row r="16" spans="1:15" s="4" customFormat="1" ht="12" x14ac:dyDescent="0.15">
      <c r="A16" s="110"/>
      <c r="B16" s="122" t="s">
        <v>24</v>
      </c>
      <c r="C16" s="123"/>
      <c r="D16" s="21" t="s">
        <v>25</v>
      </c>
      <c r="E16" s="14">
        <v>1.0915298100065678</v>
      </c>
      <c r="F16" s="14">
        <v>1.010644873001503</v>
      </c>
      <c r="G16" s="14">
        <v>1.0045887726755407</v>
      </c>
      <c r="H16" s="14">
        <v>1.0786450019019189</v>
      </c>
      <c r="I16" s="14">
        <v>0.99513897487216296</v>
      </c>
      <c r="J16" s="14">
        <v>0.88729610825948912</v>
      </c>
      <c r="K16" s="14">
        <v>0.81434438176844692</v>
      </c>
      <c r="L16" s="14">
        <v>0.75958950690241889</v>
      </c>
      <c r="M16" s="82" t="s">
        <v>54</v>
      </c>
      <c r="O16" s="17"/>
    </row>
    <row r="17" spans="1:15" s="4" customFormat="1" ht="12" x14ac:dyDescent="0.15">
      <c r="A17" s="110"/>
      <c r="B17" s="122"/>
      <c r="C17" s="123"/>
      <c r="D17" s="21" t="s">
        <v>26</v>
      </c>
      <c r="E17" s="14">
        <v>36.199950042480175</v>
      </c>
      <c r="F17" s="14">
        <v>35.796602601220215</v>
      </c>
      <c r="G17" s="14">
        <v>36.732798976853296</v>
      </c>
      <c r="H17" s="14">
        <v>35.70097754177862</v>
      </c>
      <c r="I17" s="14">
        <v>36.242915294569542</v>
      </c>
      <c r="J17" s="14">
        <v>36.141776569011022</v>
      </c>
      <c r="K17" s="14">
        <v>38.389228346987579</v>
      </c>
      <c r="L17" s="14">
        <v>38.183930367228605</v>
      </c>
      <c r="M17" s="82" t="s">
        <v>11</v>
      </c>
      <c r="O17" s="17"/>
    </row>
    <row r="18" spans="1:15" s="4" customFormat="1" ht="12" x14ac:dyDescent="0.15">
      <c r="A18" s="110"/>
      <c r="B18" s="122"/>
      <c r="C18" s="123"/>
      <c r="D18" s="21" t="s">
        <v>27</v>
      </c>
      <c r="E18" s="14">
        <v>5.2447292198632445</v>
      </c>
      <c r="F18" s="14">
        <v>4.8223363905287702</v>
      </c>
      <c r="G18" s="14">
        <v>4.7939417499144854</v>
      </c>
      <c r="H18" s="14">
        <v>5.176898435438809</v>
      </c>
      <c r="I18" s="14">
        <v>5.6054053663921017</v>
      </c>
      <c r="J18" s="14">
        <v>6.4453600254458552</v>
      </c>
      <c r="K18" s="14">
        <v>6.9225806023212311</v>
      </c>
      <c r="L18" s="14">
        <v>6.9212695402292814</v>
      </c>
      <c r="M18" s="82" t="s">
        <v>13</v>
      </c>
      <c r="O18" s="17"/>
    </row>
    <row r="19" spans="1:15" s="4" customFormat="1" ht="12" x14ac:dyDescent="0.15">
      <c r="A19" s="110"/>
      <c r="B19" s="122"/>
      <c r="C19" s="123"/>
      <c r="D19" s="21" t="s">
        <v>28</v>
      </c>
      <c r="E19" s="14">
        <v>56.302527065673239</v>
      </c>
      <c r="F19" s="14">
        <v>56.909970180412714</v>
      </c>
      <c r="G19" s="14">
        <v>56.09609963020651</v>
      </c>
      <c r="H19" s="14">
        <v>56.819457687548876</v>
      </c>
      <c r="I19" s="14">
        <v>55.732221020637077</v>
      </c>
      <c r="J19" s="14">
        <v>55.116848395338955</v>
      </c>
      <c r="K19" s="14">
        <v>52.69677912013978</v>
      </c>
      <c r="L19" s="14">
        <v>53.131852802825009</v>
      </c>
      <c r="M19" s="82" t="s">
        <v>15</v>
      </c>
      <c r="O19" s="17"/>
    </row>
    <row r="20" spans="1:15" s="4" customFormat="1" ht="12" x14ac:dyDescent="0.15">
      <c r="A20" s="110"/>
      <c r="B20" s="124" t="s">
        <v>29</v>
      </c>
      <c r="C20" s="125"/>
      <c r="D20" s="23" t="s">
        <v>30</v>
      </c>
      <c r="E20" s="14">
        <v>57.681789309164934</v>
      </c>
      <c r="F20" s="14">
        <v>56.702519880106571</v>
      </c>
      <c r="G20" s="14">
        <v>54.697964444715133</v>
      </c>
      <c r="H20" s="14">
        <v>53.768314981722419</v>
      </c>
      <c r="I20" s="14">
        <v>51.243111958300581</v>
      </c>
      <c r="J20" s="14">
        <v>50.079686694742357</v>
      </c>
      <c r="K20" s="14">
        <v>47.517599656661652</v>
      </c>
      <c r="L20" s="14">
        <v>47.236151211592784</v>
      </c>
      <c r="M20" s="82" t="s">
        <v>18</v>
      </c>
      <c r="O20" s="17"/>
    </row>
    <row r="21" spans="1:15" s="4" customFormat="1" ht="12" x14ac:dyDescent="0.15">
      <c r="A21" s="110"/>
      <c r="B21" s="122"/>
      <c r="C21" s="123"/>
      <c r="D21" s="21" t="s">
        <v>19</v>
      </c>
      <c r="E21" s="14">
        <v>13.388395538198782</v>
      </c>
      <c r="F21" s="14">
        <v>13.501785070575597</v>
      </c>
      <c r="G21" s="14">
        <v>12.96209868419016</v>
      </c>
      <c r="H21" s="14">
        <v>13.014935921116891</v>
      </c>
      <c r="I21" s="14">
        <v>12.41490007550324</v>
      </c>
      <c r="J21" s="14">
        <v>12.455508976935702</v>
      </c>
      <c r="K21" s="14">
        <v>12.024650218744396</v>
      </c>
      <c r="L21" s="14">
        <v>12.482364015085791</v>
      </c>
      <c r="M21" s="82" t="s">
        <v>20</v>
      </c>
      <c r="O21" s="17"/>
    </row>
    <row r="22" spans="1:15" s="4" customFormat="1" ht="12" x14ac:dyDescent="0.15">
      <c r="A22" s="110"/>
      <c r="B22" s="122"/>
      <c r="C22" s="123"/>
      <c r="D22" s="21" t="s">
        <v>31</v>
      </c>
      <c r="E22" s="14">
        <v>16.656104273699146</v>
      </c>
      <c r="F22" s="14">
        <v>14.706697834807207</v>
      </c>
      <c r="G22" s="14">
        <v>14.304776954765217</v>
      </c>
      <c r="H22" s="14">
        <v>14.997891150955764</v>
      </c>
      <c r="I22" s="14">
        <v>15.787592136187964</v>
      </c>
      <c r="J22" s="14">
        <v>17.663570701657186</v>
      </c>
      <c r="K22" s="14">
        <v>18.972055512391144</v>
      </c>
      <c r="L22" s="14">
        <v>18.579985394298625</v>
      </c>
      <c r="M22" s="82" t="s">
        <v>32</v>
      </c>
      <c r="O22" s="17"/>
    </row>
    <row r="23" spans="1:15" s="4" customFormat="1" ht="12" x14ac:dyDescent="0.15">
      <c r="A23" s="110"/>
      <c r="B23" s="122"/>
      <c r="C23" s="123"/>
      <c r="D23" s="21" t="s">
        <v>22</v>
      </c>
      <c r="E23" s="14">
        <v>10.905539374980675</v>
      </c>
      <c r="F23" s="14">
        <v>11.420698808775741</v>
      </c>
      <c r="G23" s="14">
        <v>9.0303371687873568</v>
      </c>
      <c r="H23" s="14">
        <v>9.3721217016639855</v>
      </c>
      <c r="I23" s="14">
        <v>9.143423186970205</v>
      </c>
      <c r="J23" s="14">
        <v>9.0237247143721007</v>
      </c>
      <c r="K23" s="14">
        <v>10.168574537573587</v>
      </c>
      <c r="L23" s="14">
        <v>9.6221915542534528</v>
      </c>
      <c r="M23" s="82" t="s">
        <v>33</v>
      </c>
      <c r="O23" s="17"/>
    </row>
    <row r="24" spans="1:15" s="4" customFormat="1" ht="12" x14ac:dyDescent="0.15">
      <c r="A24" s="111"/>
      <c r="B24" s="126"/>
      <c r="C24" s="127"/>
      <c r="D24" s="25" t="s">
        <v>34</v>
      </c>
      <c r="E24" s="14">
        <v>5.2744973758359164</v>
      </c>
      <c r="F24" s="14">
        <v>5.4621569450098129</v>
      </c>
      <c r="G24" s="14">
        <v>5.6691991154552701</v>
      </c>
      <c r="H24" s="14">
        <v>5.7766866821319107</v>
      </c>
      <c r="I24" s="14">
        <v>5.76735397114411</v>
      </c>
      <c r="J24" s="14">
        <v>5.7369523758328116</v>
      </c>
      <c r="K24" s="14">
        <v>5.9515127625893056</v>
      </c>
      <c r="L24" s="14">
        <v>6.1060321447073402</v>
      </c>
      <c r="M24" s="83" t="s">
        <v>70</v>
      </c>
      <c r="O24" s="17"/>
    </row>
    <row r="25" spans="1:15" s="4" customFormat="1" ht="12" x14ac:dyDescent="0.15">
      <c r="A25" s="105" t="s">
        <v>36</v>
      </c>
      <c r="B25" s="106"/>
      <c r="C25" s="106"/>
      <c r="D25" s="107"/>
      <c r="E25" s="11">
        <v>315697</v>
      </c>
      <c r="F25" s="11">
        <v>346130</v>
      </c>
      <c r="G25" s="11">
        <v>371438</v>
      </c>
      <c r="H25" s="11">
        <v>379420</v>
      </c>
      <c r="I25" s="11">
        <v>410304</v>
      </c>
      <c r="J25" s="11">
        <v>435856</v>
      </c>
      <c r="K25" s="11">
        <v>480588</v>
      </c>
      <c r="L25" s="11">
        <v>508393</v>
      </c>
      <c r="M25" s="82" t="s">
        <v>37</v>
      </c>
      <c r="O25" s="17"/>
    </row>
    <row r="26" spans="1:15" s="4" customFormat="1" ht="12" x14ac:dyDescent="0.15">
      <c r="A26" s="109"/>
      <c r="B26" s="109"/>
      <c r="C26" s="109"/>
      <c r="D26" s="110"/>
      <c r="E26" s="14">
        <v>22.519160277634356</v>
      </c>
      <c r="F26" s="14">
        <v>23.70023847976632</v>
      </c>
      <c r="G26" s="14">
        <v>24.520556263926178</v>
      </c>
      <c r="H26" s="14">
        <v>24.110776669790187</v>
      </c>
      <c r="I26" s="14">
        <v>24.62764047160109</v>
      </c>
      <c r="J26" s="14">
        <v>24.906952803132491</v>
      </c>
      <c r="K26" s="14">
        <v>26.00820357396525</v>
      </c>
      <c r="L26" s="14">
        <v>26.687843084392348</v>
      </c>
      <c r="M26" s="82" t="s">
        <v>6</v>
      </c>
      <c r="O26" s="17"/>
    </row>
    <row r="27" spans="1:15" s="4" customFormat="1" ht="12" x14ac:dyDescent="0.15">
      <c r="A27" s="109"/>
      <c r="B27" s="109"/>
      <c r="C27" s="109"/>
      <c r="D27" s="110"/>
      <c r="E27" s="16">
        <f t="shared" ref="E27:L27" si="0">E25/E4*100</f>
        <v>107.81080850337233</v>
      </c>
      <c r="F27" s="16">
        <f t="shared" si="0"/>
        <v>111.14750413435448</v>
      </c>
      <c r="G27" s="16">
        <f t="shared" si="0"/>
        <v>111.41580178774973</v>
      </c>
      <c r="H27" s="16">
        <f t="shared" si="0"/>
        <v>107.87098241573912</v>
      </c>
      <c r="I27" s="16">
        <f t="shared" si="0"/>
        <v>107.41561032310763</v>
      </c>
      <c r="J27" s="16">
        <f t="shared" si="0"/>
        <v>106.9748035283896</v>
      </c>
      <c r="K27" s="16">
        <f t="shared" si="0"/>
        <v>106.4599735061782</v>
      </c>
      <c r="L27" s="16">
        <f t="shared" si="0"/>
        <v>107.29099178001245</v>
      </c>
      <c r="M27" s="82"/>
      <c r="O27" s="17"/>
    </row>
    <row r="28" spans="1:15" s="4" customFormat="1" ht="12" x14ac:dyDescent="0.15">
      <c r="A28" s="109"/>
      <c r="B28" s="117" t="s">
        <v>38</v>
      </c>
      <c r="C28" s="131"/>
      <c r="D28" s="26" t="s">
        <v>39</v>
      </c>
      <c r="E28" s="15">
        <v>48.724629710665496</v>
      </c>
      <c r="F28" s="15">
        <v>46.672533515556886</v>
      </c>
      <c r="G28" s="15">
        <v>45.904859581148706</v>
      </c>
      <c r="H28" s="15">
        <v>47.308186390848512</v>
      </c>
      <c r="I28" s="15">
        <v>46.909511219195309</v>
      </c>
      <c r="J28" s="15">
        <v>46.763388316615242</v>
      </c>
      <c r="K28" s="15">
        <v>45.115342574076259</v>
      </c>
      <c r="L28" s="15">
        <v>45.347090100397885</v>
      </c>
      <c r="M28" s="82" t="s">
        <v>71</v>
      </c>
      <c r="O28" s="17"/>
    </row>
    <row r="29" spans="1:15" s="4" customFormat="1" ht="12" x14ac:dyDescent="0.15">
      <c r="A29" s="109"/>
      <c r="B29" s="118"/>
      <c r="C29" s="132"/>
      <c r="D29" s="24" t="s">
        <v>40</v>
      </c>
      <c r="E29" s="15">
        <v>25.138567606384555</v>
      </c>
      <c r="F29" s="15">
        <v>27.144985153244001</v>
      </c>
      <c r="G29" s="15">
        <v>28.884336628286945</v>
      </c>
      <c r="H29" s="15">
        <v>26.048722632095107</v>
      </c>
      <c r="I29" s="15">
        <v>27.168309146871277</v>
      </c>
      <c r="J29" s="15">
        <v>26.894902927240498</v>
      </c>
      <c r="K29" s="15">
        <v>28.656279194589402</v>
      </c>
      <c r="L29" s="15">
        <v>29.263315036622568</v>
      </c>
      <c r="M29" s="82" t="s">
        <v>72</v>
      </c>
      <c r="O29" s="17"/>
    </row>
    <row r="30" spans="1:15" s="4" customFormat="1" ht="12" x14ac:dyDescent="0.15">
      <c r="A30" s="109"/>
      <c r="B30" s="118"/>
      <c r="C30" s="132"/>
      <c r="D30" s="24" t="s">
        <v>41</v>
      </c>
      <c r="E30" s="15">
        <v>8.4432039595589288</v>
      </c>
      <c r="F30" s="15">
        <v>8.0129784588143274</v>
      </c>
      <c r="G30" s="15">
        <v>7.6471423414526729</v>
      </c>
      <c r="H30" s="15">
        <v>7.8279431584007675</v>
      </c>
      <c r="I30" s="15">
        <v>8.040788909625519</v>
      </c>
      <c r="J30" s="15">
        <v>8.2713088479763481</v>
      </c>
      <c r="K30" s="15">
        <v>8.1905214374516557</v>
      </c>
      <c r="L30" s="15">
        <v>8.1688691219037164</v>
      </c>
      <c r="M30" s="82" t="s">
        <v>55</v>
      </c>
      <c r="O30" s="17"/>
    </row>
    <row r="31" spans="1:15" s="4" customFormat="1" ht="12" x14ac:dyDescent="0.15">
      <c r="A31" s="105" t="s">
        <v>57</v>
      </c>
      <c r="B31" s="106"/>
      <c r="C31" s="106"/>
      <c r="D31" s="107"/>
      <c r="E31" s="11">
        <v>177866</v>
      </c>
      <c r="F31" s="11">
        <v>187363</v>
      </c>
      <c r="G31" s="11">
        <v>198853</v>
      </c>
      <c r="H31" s="11">
        <v>208407</v>
      </c>
      <c r="I31" s="11">
        <v>224471</v>
      </c>
      <c r="J31" s="11">
        <v>234502</v>
      </c>
      <c r="K31" s="11">
        <v>247719</v>
      </c>
      <c r="L31" s="11">
        <v>258691</v>
      </c>
      <c r="M31" s="82" t="s">
        <v>56</v>
      </c>
      <c r="O31" s="17"/>
    </row>
    <row r="32" spans="1:15" s="4" customFormat="1" ht="12" x14ac:dyDescent="0.15">
      <c r="A32" s="108"/>
      <c r="B32" s="109"/>
      <c r="C32" s="109"/>
      <c r="D32" s="110"/>
      <c r="E32" s="14">
        <v>5.9004783601673854</v>
      </c>
      <c r="F32" s="14">
        <v>5.3396433543588531</v>
      </c>
      <c r="G32" s="14">
        <v>6.132461624540209</v>
      </c>
      <c r="H32" s="14">
        <v>4.804532414473889</v>
      </c>
      <c r="I32" s="14">
        <v>7.7075594347000873</v>
      </c>
      <c r="J32" s="14">
        <v>4.4687715906624046</v>
      </c>
      <c r="K32" s="14">
        <v>5.6361667089030396</v>
      </c>
      <c r="L32" s="14">
        <v>4.4294038282329202</v>
      </c>
      <c r="M32" s="82"/>
      <c r="O32" s="17"/>
    </row>
    <row r="33" spans="1:15" s="4" customFormat="1" ht="12" x14ac:dyDescent="0.15">
      <c r="A33" s="136" t="s">
        <v>42</v>
      </c>
      <c r="B33" s="138" t="s">
        <v>43</v>
      </c>
      <c r="C33" s="139"/>
      <c r="D33" s="27" t="s">
        <v>44</v>
      </c>
      <c r="E33" s="11">
        <v>24763</v>
      </c>
      <c r="F33" s="11">
        <v>26007</v>
      </c>
      <c r="G33" s="11">
        <v>27492</v>
      </c>
      <c r="H33" s="11">
        <v>28638</v>
      </c>
      <c r="I33" s="11">
        <v>30748</v>
      </c>
      <c r="J33" s="11">
        <v>32336</v>
      </c>
      <c r="K33" s="11">
        <v>35307</v>
      </c>
      <c r="L33" s="11">
        <v>36362</v>
      </c>
      <c r="M33" s="82"/>
      <c r="O33" s="17"/>
    </row>
    <row r="34" spans="1:15" s="4" customFormat="1" ht="12" x14ac:dyDescent="0.15">
      <c r="A34" s="137"/>
      <c r="B34" s="138"/>
      <c r="C34" s="139"/>
      <c r="D34" s="28" t="s">
        <v>45</v>
      </c>
      <c r="E34" s="14">
        <v>88.753091287050637</v>
      </c>
      <c r="F34" s="14">
        <v>90.324037092348831</v>
      </c>
      <c r="G34" s="14">
        <v>92.103588059901497</v>
      </c>
      <c r="H34" s="14">
        <v>92.796733741615625</v>
      </c>
      <c r="I34" s="14">
        <v>94.446492198058735</v>
      </c>
      <c r="J34" s="14">
        <v>94.988543563832906</v>
      </c>
      <c r="K34" s="14">
        <v>98.53757919120315</v>
      </c>
      <c r="L34" s="14">
        <v>98.764157861857299</v>
      </c>
      <c r="M34" s="82"/>
      <c r="O34" s="17"/>
    </row>
    <row r="35" spans="1:15" s="4" customFormat="1" ht="12" x14ac:dyDescent="0.15">
      <c r="A35" s="137"/>
      <c r="B35" s="138" t="s">
        <v>17</v>
      </c>
      <c r="C35" s="139"/>
      <c r="D35" s="28" t="s">
        <v>46</v>
      </c>
      <c r="E35" s="11">
        <v>14283</v>
      </c>
      <c r="F35" s="11">
        <v>14746</v>
      </c>
      <c r="G35" s="11">
        <v>15038</v>
      </c>
      <c r="H35" s="11">
        <v>15398</v>
      </c>
      <c r="I35" s="11">
        <v>15756</v>
      </c>
      <c r="J35" s="11">
        <v>16194</v>
      </c>
      <c r="K35" s="11">
        <v>16777</v>
      </c>
      <c r="L35" s="11">
        <v>17176</v>
      </c>
      <c r="M35" s="82"/>
      <c r="O35" s="17"/>
    </row>
    <row r="36" spans="1:15" s="4" customFormat="1" ht="12" x14ac:dyDescent="0.15">
      <c r="A36" s="137"/>
      <c r="B36" s="138"/>
      <c r="C36" s="139"/>
      <c r="D36" s="28" t="s">
        <v>47</v>
      </c>
      <c r="E36" s="14">
        <v>100.30196629213484</v>
      </c>
      <c r="F36" s="14">
        <v>100.36071598720478</v>
      </c>
      <c r="G36" s="14">
        <v>100.22660623833644</v>
      </c>
      <c r="H36" s="14">
        <v>100.26697922771375</v>
      </c>
      <c r="I36" s="14">
        <v>99.898554400202897</v>
      </c>
      <c r="J36" s="14">
        <v>99.496190710248214</v>
      </c>
      <c r="K36" s="14">
        <v>98.71146152035773</v>
      </c>
      <c r="L36" s="14">
        <v>97.947080291970806</v>
      </c>
      <c r="M36" s="82"/>
      <c r="O36" s="17"/>
    </row>
    <row r="37" spans="1:15" s="4" customFormat="1" ht="12" x14ac:dyDescent="0.15">
      <c r="A37" s="137"/>
      <c r="B37" s="140" t="s">
        <v>58</v>
      </c>
      <c r="C37" s="141"/>
      <c r="D37" s="28" t="s">
        <v>48</v>
      </c>
      <c r="E37" s="11">
        <v>15041</v>
      </c>
      <c r="F37" s="11">
        <v>15647</v>
      </c>
      <c r="G37" s="11">
        <v>16399</v>
      </c>
      <c r="H37" s="11">
        <v>16969</v>
      </c>
      <c r="I37" s="11">
        <v>18069</v>
      </c>
      <c r="J37" s="11">
        <v>18611</v>
      </c>
      <c r="K37" s="11">
        <v>19375</v>
      </c>
      <c r="L37" s="11">
        <v>19851</v>
      </c>
      <c r="M37" s="82"/>
      <c r="O37" s="17"/>
    </row>
    <row r="38" spans="1:15" s="4" customFormat="1" ht="12" x14ac:dyDescent="0.15">
      <c r="A38" s="137"/>
      <c r="B38" s="126"/>
      <c r="C38" s="127"/>
      <c r="D38" s="30" t="s">
        <v>45</v>
      </c>
      <c r="E38" s="33">
        <v>99.36579242914712</v>
      </c>
      <c r="F38" s="33">
        <v>99.59264209789319</v>
      </c>
      <c r="G38" s="33">
        <v>99.799172346640702</v>
      </c>
      <c r="H38" s="33">
        <v>99.78242973068329</v>
      </c>
      <c r="I38" s="33">
        <v>100.03321707357581</v>
      </c>
      <c r="J38" s="33">
        <v>100.49136069114471</v>
      </c>
      <c r="K38" s="33">
        <v>100.89043949177255</v>
      </c>
      <c r="L38" s="34">
        <v>99.783854428470889</v>
      </c>
      <c r="M38" s="84"/>
      <c r="O38" s="17"/>
    </row>
    <row r="39" spans="1:15" s="6" customFormat="1" ht="61.5" customHeight="1" x14ac:dyDescent="0.15">
      <c r="A39" s="142" t="s">
        <v>49</v>
      </c>
      <c r="B39" s="143"/>
      <c r="C39" s="143"/>
      <c r="D39" s="143"/>
      <c r="E39" s="143"/>
      <c r="F39" s="143"/>
      <c r="G39" s="143"/>
      <c r="H39" s="143"/>
      <c r="I39" s="143"/>
      <c r="J39" s="42"/>
      <c r="K39" s="43"/>
      <c r="L39" s="43"/>
      <c r="M39" s="44" t="s">
        <v>73</v>
      </c>
      <c r="N39" s="17"/>
      <c r="O39" s="17"/>
    </row>
    <row r="40" spans="1:15" s="8" customFormat="1" ht="13.5" customHeight="1" x14ac:dyDescent="0.15">
      <c r="A40" s="42" t="s">
        <v>50</v>
      </c>
      <c r="B40" s="42"/>
      <c r="C40" s="45"/>
      <c r="D40" s="45"/>
      <c r="E40" s="45"/>
      <c r="F40" s="45"/>
      <c r="G40" s="45"/>
      <c r="H40" s="45"/>
      <c r="I40" s="45"/>
      <c r="J40" s="46"/>
      <c r="K40" s="43"/>
      <c r="L40" s="43"/>
      <c r="M40" s="43"/>
      <c r="N40" s="17"/>
      <c r="O40" s="17"/>
    </row>
  </sheetData>
  <mergeCells count="22">
    <mergeCell ref="A33:A38"/>
    <mergeCell ref="B33:C34"/>
    <mergeCell ref="B35:C36"/>
    <mergeCell ref="B37:C38"/>
    <mergeCell ref="A39:I39"/>
    <mergeCell ref="A1:F1"/>
    <mergeCell ref="H1:M1"/>
    <mergeCell ref="F2:M2"/>
    <mergeCell ref="A25:D27"/>
    <mergeCell ref="A28:A30"/>
    <mergeCell ref="B28:C30"/>
    <mergeCell ref="A2:D2"/>
    <mergeCell ref="A3:D3"/>
    <mergeCell ref="A4:D5"/>
    <mergeCell ref="A31:D32"/>
    <mergeCell ref="A6:A24"/>
    <mergeCell ref="B6:D6"/>
    <mergeCell ref="B7:B15"/>
    <mergeCell ref="C7:C10"/>
    <mergeCell ref="C11:C15"/>
    <mergeCell ref="B16:C19"/>
    <mergeCell ref="B20:C2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sqref="A1:G1"/>
    </sheetView>
  </sheetViews>
  <sheetFormatPr defaultRowHeight="14.25" x14ac:dyDescent="0.15"/>
  <cols>
    <col min="1" max="1" width="35.375" style="40" customWidth="1"/>
    <col min="2" max="11" width="10.625" style="40" customWidth="1"/>
    <col min="12" max="12" width="35.75" style="40" customWidth="1"/>
    <col min="13" max="16384" width="9" style="40"/>
  </cols>
  <sheetData>
    <row r="1" spans="1:12" s="35" customFormat="1" ht="24.75" customHeight="1" x14ac:dyDescent="0.15">
      <c r="A1" s="128" t="s">
        <v>141</v>
      </c>
      <c r="B1" s="129"/>
      <c r="C1" s="129"/>
      <c r="D1" s="129"/>
      <c r="E1" s="129"/>
      <c r="F1" s="129"/>
      <c r="G1" s="129"/>
      <c r="H1" s="128" t="s">
        <v>142</v>
      </c>
      <c r="I1" s="129"/>
      <c r="J1" s="129"/>
      <c r="K1" s="129"/>
      <c r="L1" s="129"/>
    </row>
    <row r="2" spans="1:12" s="38" customFormat="1" ht="12.75" thickBot="1" x14ac:dyDescent="0.2">
      <c r="A2" s="36" t="s">
        <v>76</v>
      </c>
      <c r="B2" s="36"/>
      <c r="C2" s="36"/>
      <c r="D2" s="36"/>
      <c r="E2" s="36"/>
      <c r="F2" s="36"/>
      <c r="G2" s="36"/>
      <c r="H2" s="36"/>
      <c r="I2" s="36"/>
      <c r="J2" s="36"/>
      <c r="K2" s="37"/>
    </row>
    <row r="3" spans="1:12" s="39" customFormat="1" ht="14.1" customHeight="1" x14ac:dyDescent="0.15">
      <c r="A3" s="148" t="s">
        <v>77</v>
      </c>
      <c r="B3" s="135" t="s">
        <v>144</v>
      </c>
      <c r="C3" s="149"/>
      <c r="D3" s="149"/>
      <c r="E3" s="149"/>
      <c r="F3" s="149"/>
      <c r="G3" s="149"/>
      <c r="H3" s="149"/>
      <c r="I3" s="149"/>
      <c r="J3" s="149"/>
      <c r="K3" s="149"/>
      <c r="L3" s="145" t="s">
        <v>1</v>
      </c>
    </row>
    <row r="4" spans="1:12" s="39" customFormat="1" ht="29.25" customHeight="1" x14ac:dyDescent="0.15">
      <c r="A4" s="137"/>
      <c r="B4" s="136" t="s">
        <v>140</v>
      </c>
      <c r="C4" s="138"/>
      <c r="D4" s="150" t="s">
        <v>78</v>
      </c>
      <c r="E4" s="138"/>
      <c r="F4" s="150" t="s">
        <v>79</v>
      </c>
      <c r="G4" s="138"/>
      <c r="H4" s="151" t="s">
        <v>145</v>
      </c>
      <c r="I4" s="137"/>
      <c r="J4" s="150" t="s">
        <v>80</v>
      </c>
      <c r="K4" s="138"/>
      <c r="L4" s="146"/>
    </row>
    <row r="5" spans="1:12" s="39" customFormat="1" ht="29.25" customHeight="1" x14ac:dyDescent="0.15">
      <c r="A5" s="137"/>
      <c r="B5" s="52" t="s">
        <v>81</v>
      </c>
      <c r="C5" s="53" t="s">
        <v>82</v>
      </c>
      <c r="D5" s="52" t="s">
        <v>81</v>
      </c>
      <c r="E5" s="53" t="s">
        <v>83</v>
      </c>
      <c r="F5" s="52" t="s">
        <v>81</v>
      </c>
      <c r="G5" s="53" t="s">
        <v>82</v>
      </c>
      <c r="H5" s="52" t="s">
        <v>81</v>
      </c>
      <c r="I5" s="53" t="s">
        <v>82</v>
      </c>
      <c r="J5" s="52" t="s">
        <v>81</v>
      </c>
      <c r="K5" s="53" t="s">
        <v>84</v>
      </c>
      <c r="L5" s="147"/>
    </row>
    <row r="6" spans="1:12" s="39" customFormat="1" ht="14.1" customHeight="1" x14ac:dyDescent="0.15">
      <c r="A6" s="29" t="s">
        <v>85</v>
      </c>
      <c r="B6" s="51">
        <v>0</v>
      </c>
      <c r="C6" s="51">
        <v>0</v>
      </c>
      <c r="D6" s="51">
        <v>0</v>
      </c>
      <c r="E6" s="51">
        <v>0</v>
      </c>
      <c r="F6" s="51">
        <v>0</v>
      </c>
      <c r="G6" s="51">
        <v>0</v>
      </c>
      <c r="H6" s="51">
        <v>0</v>
      </c>
      <c r="I6" s="49">
        <v>230541605</v>
      </c>
      <c r="J6" s="57">
        <v>0</v>
      </c>
      <c r="K6" s="58">
        <v>230541605</v>
      </c>
      <c r="L6" s="80" t="s">
        <v>86</v>
      </c>
    </row>
    <row r="7" spans="1:12" s="39" customFormat="1" ht="14.1" customHeight="1" x14ac:dyDescent="0.15">
      <c r="A7" s="29" t="s">
        <v>87</v>
      </c>
      <c r="B7" s="51">
        <v>0</v>
      </c>
      <c r="C7" s="49">
        <v>121819439</v>
      </c>
      <c r="D7" s="51">
        <v>0</v>
      </c>
      <c r="E7" s="49">
        <v>1245618</v>
      </c>
      <c r="F7" s="51">
        <v>0</v>
      </c>
      <c r="G7" s="49">
        <v>334501</v>
      </c>
      <c r="H7" s="51">
        <v>0</v>
      </c>
      <c r="I7" s="49">
        <v>25373199</v>
      </c>
      <c r="J7" s="57">
        <v>0</v>
      </c>
      <c r="K7" s="58">
        <v>148772757</v>
      </c>
      <c r="L7" s="80" t="s">
        <v>88</v>
      </c>
    </row>
    <row r="8" spans="1:12" s="39" customFormat="1" ht="14.1" customHeight="1" x14ac:dyDescent="0.15">
      <c r="A8" s="29" t="s">
        <v>89</v>
      </c>
      <c r="B8" s="51">
        <v>0</v>
      </c>
      <c r="C8" s="51">
        <v>0</v>
      </c>
      <c r="D8" s="51">
        <v>0</v>
      </c>
      <c r="E8" s="51">
        <v>0</v>
      </c>
      <c r="F8" s="51">
        <v>0</v>
      </c>
      <c r="G8" s="49">
        <v>41529990</v>
      </c>
      <c r="H8" s="51">
        <v>0</v>
      </c>
      <c r="I8" s="51">
        <v>0</v>
      </c>
      <c r="J8" s="57">
        <v>0</v>
      </c>
      <c r="K8" s="58">
        <v>41529990</v>
      </c>
      <c r="L8" s="80" t="s">
        <v>90</v>
      </c>
    </row>
    <row r="9" spans="1:12" s="39" customFormat="1" ht="14.1" customHeight="1" x14ac:dyDescent="0.15">
      <c r="A9" s="29" t="s">
        <v>91</v>
      </c>
      <c r="B9" s="49">
        <v>44806559</v>
      </c>
      <c r="C9" s="49">
        <v>10814706</v>
      </c>
      <c r="D9" s="49">
        <v>2642929</v>
      </c>
      <c r="E9" s="49">
        <v>3973187</v>
      </c>
      <c r="F9" s="49">
        <v>3642874</v>
      </c>
      <c r="G9" s="49">
        <v>5857811</v>
      </c>
      <c r="H9" s="49">
        <v>7769199</v>
      </c>
      <c r="I9" s="49">
        <v>32199736</v>
      </c>
      <c r="J9" s="58">
        <v>58861562</v>
      </c>
      <c r="K9" s="58">
        <v>52845440</v>
      </c>
      <c r="L9" s="80" t="s">
        <v>92</v>
      </c>
    </row>
    <row r="10" spans="1:12" s="39" customFormat="1" ht="14.1" customHeight="1" x14ac:dyDescent="0.15">
      <c r="A10" s="29" t="s">
        <v>93</v>
      </c>
      <c r="B10" s="49">
        <v>10775073</v>
      </c>
      <c r="C10" s="49">
        <v>4568611</v>
      </c>
      <c r="D10" s="49">
        <v>2301428</v>
      </c>
      <c r="E10" s="49">
        <v>3890277</v>
      </c>
      <c r="F10" s="49">
        <v>3642874</v>
      </c>
      <c r="G10" s="49">
        <v>4648692</v>
      </c>
      <c r="H10" s="49">
        <v>7769199</v>
      </c>
      <c r="I10" s="49">
        <v>7269356</v>
      </c>
      <c r="J10" s="58">
        <v>24488575</v>
      </c>
      <c r="K10" s="58">
        <v>20376936</v>
      </c>
      <c r="L10" s="80" t="s">
        <v>94</v>
      </c>
    </row>
    <row r="11" spans="1:12" s="39" customFormat="1" ht="14.1" customHeight="1" x14ac:dyDescent="0.15">
      <c r="A11" s="29" t="s">
        <v>95</v>
      </c>
      <c r="B11" s="49">
        <v>33064834</v>
      </c>
      <c r="C11" s="49">
        <v>4698981</v>
      </c>
      <c r="D11" s="49">
        <v>336110</v>
      </c>
      <c r="E11" s="49">
        <v>71810</v>
      </c>
      <c r="F11" s="51">
        <v>0</v>
      </c>
      <c r="G11" s="49">
        <v>1205553</v>
      </c>
      <c r="H11" s="51">
        <v>0</v>
      </c>
      <c r="I11" s="49">
        <v>17167497</v>
      </c>
      <c r="J11" s="58">
        <v>33400944</v>
      </c>
      <c r="K11" s="58">
        <v>23143841</v>
      </c>
      <c r="L11" s="80" t="s">
        <v>96</v>
      </c>
    </row>
    <row r="12" spans="1:12" s="39" customFormat="1" ht="14.1" customHeight="1" x14ac:dyDescent="0.15">
      <c r="A12" s="29" t="s">
        <v>97</v>
      </c>
      <c r="B12" s="49">
        <v>19406437</v>
      </c>
      <c r="C12" s="49">
        <v>4698981</v>
      </c>
      <c r="D12" s="49">
        <v>336110</v>
      </c>
      <c r="E12" s="49">
        <v>71810</v>
      </c>
      <c r="F12" s="51">
        <v>0</v>
      </c>
      <c r="G12" s="49">
        <v>1205553</v>
      </c>
      <c r="H12" s="51">
        <v>0</v>
      </c>
      <c r="I12" s="49">
        <v>4484858</v>
      </c>
      <c r="J12" s="58">
        <v>19742547</v>
      </c>
      <c r="K12" s="58">
        <v>10461202</v>
      </c>
      <c r="L12" s="80" t="s">
        <v>98</v>
      </c>
    </row>
    <row r="13" spans="1:12" s="39" customFormat="1" ht="14.1" customHeight="1" x14ac:dyDescent="0.15">
      <c r="A13" s="29" t="s">
        <v>99</v>
      </c>
      <c r="B13" s="49">
        <v>13658397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49">
        <v>12682639</v>
      </c>
      <c r="J13" s="58">
        <v>13658397</v>
      </c>
      <c r="K13" s="58">
        <v>12682639</v>
      </c>
      <c r="L13" s="80" t="s">
        <v>100</v>
      </c>
    </row>
    <row r="14" spans="1:12" s="39" customFormat="1" ht="14.1" customHeight="1" x14ac:dyDescent="0.15">
      <c r="A14" s="29" t="s">
        <v>101</v>
      </c>
      <c r="B14" s="49">
        <v>966652</v>
      </c>
      <c r="C14" s="49">
        <v>1175672</v>
      </c>
      <c r="D14" s="49">
        <v>5391</v>
      </c>
      <c r="E14" s="49">
        <v>11100</v>
      </c>
      <c r="F14" s="51">
        <v>0</v>
      </c>
      <c r="G14" s="51">
        <v>0</v>
      </c>
      <c r="H14" s="51">
        <v>0</v>
      </c>
      <c r="I14" s="51">
        <v>0</v>
      </c>
      <c r="J14" s="58">
        <v>972043</v>
      </c>
      <c r="K14" s="58">
        <v>1186772</v>
      </c>
      <c r="L14" s="80" t="s">
        <v>102</v>
      </c>
    </row>
    <row r="15" spans="1:12" s="39" customFormat="1" ht="14.1" customHeight="1" x14ac:dyDescent="0.15">
      <c r="A15" s="29" t="s">
        <v>103</v>
      </c>
      <c r="B15" s="51">
        <v>0</v>
      </c>
      <c r="C15" s="49">
        <v>371442</v>
      </c>
      <c r="D15" s="51">
        <v>0</v>
      </c>
      <c r="E15" s="51">
        <v>0</v>
      </c>
      <c r="F15" s="51">
        <v>0</v>
      </c>
      <c r="G15" s="49">
        <v>3565</v>
      </c>
      <c r="H15" s="51">
        <v>0</v>
      </c>
      <c r="I15" s="49">
        <v>7762883</v>
      </c>
      <c r="J15" s="57">
        <v>0</v>
      </c>
      <c r="K15" s="58">
        <v>8137891</v>
      </c>
      <c r="L15" s="80" t="s">
        <v>104</v>
      </c>
    </row>
    <row r="16" spans="1:12" s="39" customFormat="1" ht="14.1" customHeight="1" x14ac:dyDescent="0.15">
      <c r="A16" s="29" t="s">
        <v>105</v>
      </c>
      <c r="B16" s="47">
        <v>87827587</v>
      </c>
      <c r="C16" s="47">
        <v>87827587</v>
      </c>
      <c r="D16" s="47">
        <v>2575875</v>
      </c>
      <c r="E16" s="47">
        <v>2575875</v>
      </c>
      <c r="F16" s="47">
        <v>44079427</v>
      </c>
      <c r="G16" s="47">
        <v>44079427</v>
      </c>
      <c r="H16" s="47">
        <v>280345341</v>
      </c>
      <c r="I16" s="47">
        <v>280345341</v>
      </c>
      <c r="J16" s="58">
        <v>414828231</v>
      </c>
      <c r="K16" s="58">
        <v>414828231</v>
      </c>
      <c r="L16" s="80" t="s">
        <v>106</v>
      </c>
    </row>
    <row r="17" spans="1:16" s="39" customFormat="1" ht="14.1" customHeight="1" x14ac:dyDescent="0.15">
      <c r="A17" s="29" t="s">
        <v>107</v>
      </c>
      <c r="B17" s="47">
        <v>157800056</v>
      </c>
      <c r="C17" s="47">
        <v>157800056</v>
      </c>
      <c r="D17" s="47">
        <v>4022303</v>
      </c>
      <c r="E17" s="47">
        <v>4022303</v>
      </c>
      <c r="F17" s="47">
        <v>52539958</v>
      </c>
      <c r="G17" s="47">
        <v>52539958</v>
      </c>
      <c r="H17" s="47">
        <v>294031064</v>
      </c>
      <c r="I17" s="47">
        <v>294031064</v>
      </c>
      <c r="J17" s="58">
        <v>508393382</v>
      </c>
      <c r="K17" s="58">
        <v>508393382</v>
      </c>
      <c r="L17" s="80" t="s">
        <v>108</v>
      </c>
    </row>
    <row r="18" spans="1:16" s="39" customFormat="1" ht="14.1" customHeight="1" x14ac:dyDescent="0.15">
      <c r="A18" s="29" t="s">
        <v>109</v>
      </c>
      <c r="B18" s="49">
        <v>29608431</v>
      </c>
      <c r="C18" s="51">
        <v>0</v>
      </c>
      <c r="D18" s="49">
        <v>277646</v>
      </c>
      <c r="E18" s="51">
        <v>0</v>
      </c>
      <c r="F18" s="51">
        <v>0</v>
      </c>
      <c r="G18" s="49">
        <v>46135895</v>
      </c>
      <c r="H18" s="49">
        <v>20584768</v>
      </c>
      <c r="I18" s="51">
        <v>0</v>
      </c>
      <c r="J18" s="58">
        <v>50470845</v>
      </c>
      <c r="K18" s="58">
        <v>46135895</v>
      </c>
      <c r="L18" s="80" t="s">
        <v>110</v>
      </c>
    </row>
    <row r="19" spans="1:16" s="39" customFormat="1" ht="14.1" customHeight="1" x14ac:dyDescent="0.15">
      <c r="A19" s="29" t="s">
        <v>111</v>
      </c>
      <c r="B19" s="51">
        <v>0</v>
      </c>
      <c r="C19" s="49">
        <v>3038643</v>
      </c>
      <c r="D19" s="51">
        <v>0</v>
      </c>
      <c r="E19" s="49">
        <v>39989</v>
      </c>
      <c r="F19" s="51">
        <v>0</v>
      </c>
      <c r="G19" s="49">
        <v>35793911</v>
      </c>
      <c r="H19" s="49">
        <v>53415758</v>
      </c>
      <c r="I19" s="51">
        <v>0</v>
      </c>
      <c r="J19" s="58">
        <v>53415758</v>
      </c>
      <c r="K19" s="58">
        <v>38872543</v>
      </c>
      <c r="L19" s="80" t="s">
        <v>112</v>
      </c>
    </row>
    <row r="20" spans="1:16" s="39" customFormat="1" ht="14.1" customHeight="1" x14ac:dyDescent="0.15">
      <c r="A20" s="29" t="s">
        <v>113</v>
      </c>
      <c r="B20" s="51">
        <v>0</v>
      </c>
      <c r="C20" s="51">
        <v>0</v>
      </c>
      <c r="D20" s="51">
        <v>0</v>
      </c>
      <c r="E20" s="51">
        <v>0</v>
      </c>
      <c r="F20" s="51">
        <v>0</v>
      </c>
      <c r="G20" s="49">
        <v>15837413</v>
      </c>
      <c r="H20" s="49">
        <v>26784868</v>
      </c>
      <c r="I20" s="51">
        <v>0</v>
      </c>
      <c r="J20" s="58">
        <v>26784868</v>
      </c>
      <c r="K20" s="58">
        <v>15837413</v>
      </c>
      <c r="L20" s="80" t="s">
        <v>143</v>
      </c>
    </row>
    <row r="21" spans="1:16" s="39" customFormat="1" ht="14.1" customHeight="1" x14ac:dyDescent="0.15">
      <c r="A21" s="29" t="s">
        <v>114</v>
      </c>
      <c r="B21" s="51">
        <v>0</v>
      </c>
      <c r="C21" s="49">
        <v>3038643</v>
      </c>
      <c r="D21" s="51">
        <v>0</v>
      </c>
      <c r="E21" s="49">
        <v>39989</v>
      </c>
      <c r="F21" s="51">
        <v>0</v>
      </c>
      <c r="G21" s="49">
        <v>1288444</v>
      </c>
      <c r="H21" s="49">
        <v>5716460</v>
      </c>
      <c r="I21" s="51">
        <v>0</v>
      </c>
      <c r="J21" s="58">
        <v>5716460</v>
      </c>
      <c r="K21" s="58">
        <v>4367077</v>
      </c>
      <c r="L21" s="80" t="s">
        <v>115</v>
      </c>
    </row>
    <row r="22" spans="1:16" s="39" customFormat="1" ht="14.1" customHeight="1" x14ac:dyDescent="0.15">
      <c r="A22" s="29" t="s">
        <v>116</v>
      </c>
      <c r="B22" s="51">
        <v>0</v>
      </c>
      <c r="C22" s="51">
        <v>0</v>
      </c>
      <c r="D22" s="51">
        <v>0</v>
      </c>
      <c r="E22" s="51">
        <v>0</v>
      </c>
      <c r="F22" s="51">
        <v>0</v>
      </c>
      <c r="G22" s="49">
        <v>18668054</v>
      </c>
      <c r="H22" s="49">
        <v>20914430</v>
      </c>
      <c r="I22" s="51">
        <v>0</v>
      </c>
      <c r="J22" s="58">
        <v>20914430</v>
      </c>
      <c r="K22" s="58">
        <v>18668054</v>
      </c>
      <c r="L22" s="80" t="s">
        <v>117</v>
      </c>
    </row>
    <row r="23" spans="1:16" s="39" customFormat="1" ht="14.1" customHeight="1" x14ac:dyDescent="0.15">
      <c r="A23" s="29" t="s">
        <v>118</v>
      </c>
      <c r="B23" s="49">
        <v>3038643</v>
      </c>
      <c r="C23" s="51">
        <v>0</v>
      </c>
      <c r="D23" s="49">
        <v>39989</v>
      </c>
      <c r="E23" s="51">
        <v>0</v>
      </c>
      <c r="F23" s="49">
        <v>21835819</v>
      </c>
      <c r="G23" s="51">
        <v>0</v>
      </c>
      <c r="H23" s="51">
        <v>0</v>
      </c>
      <c r="I23" s="49">
        <v>33044676</v>
      </c>
      <c r="J23" s="58">
        <v>24914452</v>
      </c>
      <c r="K23" s="58">
        <v>33044676</v>
      </c>
      <c r="L23" s="80" t="s">
        <v>119</v>
      </c>
    </row>
    <row r="24" spans="1:16" s="39" customFormat="1" ht="14.1" customHeight="1" x14ac:dyDescent="0.15">
      <c r="A24" s="29" t="s">
        <v>120</v>
      </c>
      <c r="B24" s="51">
        <v>0</v>
      </c>
      <c r="C24" s="51">
        <v>0</v>
      </c>
      <c r="D24" s="51">
        <v>0</v>
      </c>
      <c r="E24" s="51">
        <v>0</v>
      </c>
      <c r="F24" s="49">
        <v>7391706</v>
      </c>
      <c r="G24" s="51">
        <v>0</v>
      </c>
      <c r="H24" s="51">
        <v>0</v>
      </c>
      <c r="I24" s="49">
        <v>7391706</v>
      </c>
      <c r="J24" s="58">
        <v>7391706</v>
      </c>
      <c r="K24" s="58">
        <v>7391706</v>
      </c>
      <c r="L24" s="80" t="s">
        <v>121</v>
      </c>
    </row>
    <row r="25" spans="1:16" s="39" customFormat="1" ht="14.1" customHeight="1" x14ac:dyDescent="0.15">
      <c r="A25" s="29" t="s">
        <v>122</v>
      </c>
      <c r="B25" s="49">
        <v>3038643</v>
      </c>
      <c r="C25" s="51">
        <v>0</v>
      </c>
      <c r="D25" s="49">
        <v>39989</v>
      </c>
      <c r="E25" s="51">
        <v>0</v>
      </c>
      <c r="F25" s="49">
        <v>5107069</v>
      </c>
      <c r="G25" s="51">
        <v>0</v>
      </c>
      <c r="H25" s="51">
        <v>0</v>
      </c>
      <c r="I25" s="49">
        <v>16315926</v>
      </c>
      <c r="J25" s="58">
        <v>8185701</v>
      </c>
      <c r="K25" s="58">
        <v>16315926</v>
      </c>
      <c r="L25" s="80" t="s">
        <v>123</v>
      </c>
    </row>
    <row r="26" spans="1:16" s="39" customFormat="1" ht="14.1" customHeight="1" x14ac:dyDescent="0.15">
      <c r="A26" s="29" t="s">
        <v>124</v>
      </c>
      <c r="B26" s="51">
        <v>0</v>
      </c>
      <c r="C26" s="51">
        <v>0</v>
      </c>
      <c r="D26" s="51">
        <v>0</v>
      </c>
      <c r="E26" s="51">
        <v>0</v>
      </c>
      <c r="F26" s="49">
        <v>9337044</v>
      </c>
      <c r="G26" s="51">
        <v>0</v>
      </c>
      <c r="H26" s="51">
        <v>0</v>
      </c>
      <c r="I26" s="49">
        <v>9337044</v>
      </c>
      <c r="J26" s="58">
        <v>9337044</v>
      </c>
      <c r="K26" s="58">
        <v>9337044</v>
      </c>
      <c r="L26" s="80" t="s">
        <v>125</v>
      </c>
      <c r="P26" s="41"/>
    </row>
    <row r="27" spans="1:16" s="39" customFormat="1" ht="14.1" customHeight="1" x14ac:dyDescent="0.15">
      <c r="A27" s="29" t="s">
        <v>126</v>
      </c>
      <c r="B27" s="49">
        <v>8166268</v>
      </c>
      <c r="C27" s="49">
        <v>6670783</v>
      </c>
      <c r="D27" s="49">
        <v>29825</v>
      </c>
      <c r="E27" s="49">
        <v>81793</v>
      </c>
      <c r="F27" s="49">
        <v>111984349</v>
      </c>
      <c r="G27" s="49">
        <v>88503465</v>
      </c>
      <c r="H27" s="49">
        <v>22103638</v>
      </c>
      <c r="I27" s="49">
        <v>27719454</v>
      </c>
      <c r="J27" s="58">
        <v>142284081</v>
      </c>
      <c r="K27" s="58">
        <v>122975496</v>
      </c>
      <c r="L27" s="80" t="s">
        <v>127</v>
      </c>
      <c r="P27" s="41"/>
    </row>
    <row r="28" spans="1:16" s="39" customFormat="1" ht="14.1" customHeight="1" x14ac:dyDescent="0.15">
      <c r="A28" s="29" t="s">
        <v>128</v>
      </c>
      <c r="B28" s="49">
        <v>1548302</v>
      </c>
      <c r="C28" s="51">
        <v>0</v>
      </c>
      <c r="D28" s="51">
        <v>0</v>
      </c>
      <c r="E28" s="51">
        <v>0</v>
      </c>
      <c r="F28" s="49">
        <v>15631</v>
      </c>
      <c r="G28" s="51">
        <v>0</v>
      </c>
      <c r="H28" s="49">
        <v>5404774</v>
      </c>
      <c r="I28" s="51">
        <v>0</v>
      </c>
      <c r="J28" s="58">
        <v>6968707</v>
      </c>
      <c r="K28" s="57">
        <v>0</v>
      </c>
      <c r="L28" s="80" t="s">
        <v>129</v>
      </c>
    </row>
    <row r="29" spans="1:16" s="39" customFormat="1" ht="14.1" customHeight="1" x14ac:dyDescent="0.15">
      <c r="A29" s="29" t="s">
        <v>130</v>
      </c>
      <c r="B29" s="51">
        <v>0</v>
      </c>
      <c r="C29" s="49">
        <v>1479596</v>
      </c>
      <c r="D29" s="51">
        <v>0</v>
      </c>
      <c r="E29" s="51">
        <v>0</v>
      </c>
      <c r="F29" s="51">
        <v>0</v>
      </c>
      <c r="G29" s="49">
        <v>18841</v>
      </c>
      <c r="H29" s="51">
        <v>0</v>
      </c>
      <c r="I29" s="49">
        <v>5592028</v>
      </c>
      <c r="J29" s="57">
        <v>0</v>
      </c>
      <c r="K29" s="58">
        <v>7090465</v>
      </c>
      <c r="L29" s="80" t="s">
        <v>131</v>
      </c>
    </row>
    <row r="30" spans="1:16" s="39" customFormat="1" ht="14.1" customHeight="1" x14ac:dyDescent="0.15">
      <c r="A30" s="29" t="s">
        <v>132</v>
      </c>
      <c r="B30" s="49">
        <v>6617967</v>
      </c>
      <c r="C30" s="49">
        <v>5191188</v>
      </c>
      <c r="D30" s="49">
        <v>29825</v>
      </c>
      <c r="E30" s="49">
        <v>81793</v>
      </c>
      <c r="F30" s="49">
        <v>111968718</v>
      </c>
      <c r="G30" s="49">
        <v>88484624</v>
      </c>
      <c r="H30" s="49">
        <v>16698865</v>
      </c>
      <c r="I30" s="49">
        <v>22127426</v>
      </c>
      <c r="J30" s="58">
        <v>135315375</v>
      </c>
      <c r="K30" s="58">
        <v>115885031</v>
      </c>
      <c r="L30" s="80" t="s">
        <v>133</v>
      </c>
    </row>
    <row r="31" spans="1:16" s="39" customFormat="1" ht="14.1" customHeight="1" x14ac:dyDescent="0.15">
      <c r="A31" s="29" t="s">
        <v>134</v>
      </c>
      <c r="B31" s="49">
        <v>56723671</v>
      </c>
      <c r="C31" s="49">
        <v>56723671</v>
      </c>
      <c r="D31" s="49">
        <v>2350198</v>
      </c>
      <c r="E31" s="49">
        <v>2350198</v>
      </c>
      <c r="F31" s="49">
        <v>80692530</v>
      </c>
      <c r="G31" s="49">
        <v>80692530</v>
      </c>
      <c r="H31" s="49">
        <v>245005307</v>
      </c>
      <c r="I31" s="49">
        <v>245005307</v>
      </c>
      <c r="J31" s="58">
        <v>384771707</v>
      </c>
      <c r="K31" s="58">
        <v>384771707</v>
      </c>
      <c r="L31" s="80" t="s">
        <v>135</v>
      </c>
    </row>
    <row r="32" spans="1:16" s="39" customFormat="1" ht="14.1" customHeight="1" x14ac:dyDescent="0.15">
      <c r="A32" s="31" t="s">
        <v>136</v>
      </c>
      <c r="B32" s="50">
        <v>126696140</v>
      </c>
      <c r="C32" s="50">
        <v>126696140</v>
      </c>
      <c r="D32" s="50">
        <v>3796626</v>
      </c>
      <c r="E32" s="50">
        <v>3796626</v>
      </c>
      <c r="F32" s="50">
        <v>89153061</v>
      </c>
      <c r="G32" s="50">
        <v>89153061</v>
      </c>
      <c r="H32" s="50">
        <v>258691030</v>
      </c>
      <c r="I32" s="50">
        <v>258691030</v>
      </c>
      <c r="J32" s="59">
        <v>478336858</v>
      </c>
      <c r="K32" s="60">
        <v>478336858</v>
      </c>
      <c r="L32" s="81" t="s">
        <v>137</v>
      </c>
    </row>
    <row r="33" spans="1:12" s="38" customFormat="1" ht="15" customHeight="1" x14ac:dyDescent="0.2">
      <c r="A33" s="144" t="s">
        <v>138</v>
      </c>
      <c r="B33" s="144"/>
      <c r="C33" s="144"/>
      <c r="D33" s="144"/>
      <c r="E33" s="144"/>
      <c r="F33" s="144"/>
      <c r="G33" s="18"/>
      <c r="H33" s="18"/>
      <c r="I33" s="18"/>
      <c r="J33" s="18"/>
      <c r="K33" s="18"/>
      <c r="L33" s="56"/>
    </row>
    <row r="34" spans="1:12" s="8" customFormat="1" ht="12.95" customHeight="1" x14ac:dyDescent="0.15">
      <c r="A34" s="143" t="s">
        <v>139</v>
      </c>
      <c r="B34" s="143"/>
      <c r="C34" s="143"/>
      <c r="D34" s="143"/>
      <c r="E34" s="143"/>
      <c r="F34" s="143"/>
      <c r="G34" s="18"/>
      <c r="H34" s="18"/>
      <c r="I34" s="18"/>
      <c r="J34" s="18"/>
      <c r="K34" s="18"/>
      <c r="L34" s="18"/>
    </row>
  </sheetData>
  <mergeCells count="12">
    <mergeCell ref="A33:F33"/>
    <mergeCell ref="A34:F34"/>
    <mergeCell ref="H1:L1"/>
    <mergeCell ref="A1:G1"/>
    <mergeCell ref="L3:L5"/>
    <mergeCell ref="A3:A5"/>
    <mergeCell ref="B3:K3"/>
    <mergeCell ref="B4:C4"/>
    <mergeCell ref="D4:E4"/>
    <mergeCell ref="F4:G4"/>
    <mergeCell ref="H4:I4"/>
    <mergeCell ref="J4:K4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>
      <selection sqref="A1:F1"/>
    </sheetView>
  </sheetViews>
  <sheetFormatPr defaultColWidth="10" defaultRowHeight="13.5" x14ac:dyDescent="0.15"/>
  <cols>
    <col min="1" max="1" width="9.875" style="9" customWidth="1"/>
    <col min="2" max="2" width="13.875" style="9" customWidth="1"/>
    <col min="3" max="3" width="12.625" style="9" customWidth="1"/>
    <col min="4" max="4" width="12.125" style="9" customWidth="1"/>
    <col min="5" max="5" width="14.25" style="9" customWidth="1"/>
    <col min="6" max="6" width="13.625" style="9" customWidth="1"/>
    <col min="7" max="7" width="16" style="9" customWidth="1"/>
    <col min="8" max="8" width="13.875" style="9" customWidth="1"/>
    <col min="9" max="9" width="13" style="9" customWidth="1"/>
    <col min="10" max="10" width="14" style="9" customWidth="1"/>
    <col min="11" max="11" width="14.75" style="9" customWidth="1"/>
    <col min="12" max="13" width="6.5" style="9" customWidth="1"/>
    <col min="14" max="14" width="13.125" style="9" customWidth="1"/>
    <col min="15" max="19" width="6.5" style="9" customWidth="1"/>
    <col min="20" max="16384" width="10" style="9"/>
  </cols>
  <sheetData>
    <row r="1" spans="1:20" s="1" customFormat="1" ht="40.5" customHeight="1" x14ac:dyDescent="0.15">
      <c r="A1" s="128" t="s">
        <v>190</v>
      </c>
      <c r="B1" s="128"/>
      <c r="C1" s="128"/>
      <c r="D1" s="128"/>
      <c r="E1" s="128"/>
      <c r="F1" s="128"/>
      <c r="G1" s="154" t="s">
        <v>189</v>
      </c>
      <c r="H1" s="155"/>
      <c r="I1" s="155"/>
      <c r="J1" s="155"/>
      <c r="K1" s="155"/>
      <c r="L1" s="2"/>
      <c r="M1" s="2"/>
      <c r="N1" s="2"/>
      <c r="O1" s="2"/>
      <c r="P1" s="2"/>
      <c r="Q1" s="2"/>
      <c r="R1" s="2"/>
      <c r="S1" s="2"/>
      <c r="T1" s="2"/>
    </row>
    <row r="2" spans="1:20" s="62" customFormat="1" ht="12.75" thickBot="1" x14ac:dyDescent="0.2">
      <c r="A2" s="19" t="s">
        <v>146</v>
      </c>
      <c r="B2" s="18"/>
      <c r="C2" s="18"/>
      <c r="D2" s="18"/>
      <c r="E2" s="18"/>
      <c r="F2" s="18"/>
      <c r="G2" s="18"/>
      <c r="H2" s="18"/>
      <c r="I2" s="18"/>
      <c r="J2" s="18"/>
      <c r="K2" s="32" t="s">
        <v>147</v>
      </c>
      <c r="L2" s="61"/>
      <c r="M2" s="61"/>
      <c r="N2" s="61"/>
      <c r="O2" s="61"/>
      <c r="P2" s="7"/>
      <c r="Q2" s="7"/>
      <c r="R2" s="61"/>
      <c r="S2" s="61"/>
    </row>
    <row r="3" spans="1:20" s="4" customFormat="1" ht="15.95" customHeight="1" x14ac:dyDescent="0.15">
      <c r="A3" s="153" t="s">
        <v>150</v>
      </c>
      <c r="B3" s="164" t="s">
        <v>153</v>
      </c>
      <c r="C3" s="158" t="s">
        <v>154</v>
      </c>
      <c r="D3" s="159"/>
      <c r="E3" s="152"/>
      <c r="F3" s="152"/>
      <c r="G3" s="152"/>
      <c r="H3" s="152"/>
      <c r="I3" s="152"/>
      <c r="J3" s="152"/>
      <c r="K3" s="152"/>
      <c r="L3" s="63"/>
      <c r="M3" s="63"/>
      <c r="N3" s="63"/>
      <c r="O3" s="63"/>
      <c r="P3" s="63"/>
      <c r="Q3" s="5"/>
      <c r="R3" s="5"/>
      <c r="S3" s="63"/>
    </row>
    <row r="4" spans="1:20" s="4" customFormat="1" ht="30.75" customHeight="1" x14ac:dyDescent="0.15">
      <c r="A4" s="110"/>
      <c r="B4" s="165"/>
      <c r="C4" s="160"/>
      <c r="D4" s="161"/>
      <c r="E4" s="74" t="s">
        <v>158</v>
      </c>
      <c r="F4" s="74" t="s">
        <v>157</v>
      </c>
      <c r="G4" s="74" t="s">
        <v>168</v>
      </c>
      <c r="H4" s="74" t="s">
        <v>167</v>
      </c>
      <c r="I4" s="74" t="s">
        <v>162</v>
      </c>
      <c r="J4" s="74" t="s">
        <v>164</v>
      </c>
      <c r="K4" s="71" t="s">
        <v>166</v>
      </c>
      <c r="L4" s="5"/>
      <c r="M4" s="5"/>
      <c r="N4" s="5"/>
      <c r="O4" s="5"/>
      <c r="P4" s="5"/>
      <c r="Q4" s="5"/>
      <c r="R4" s="5"/>
      <c r="S4" s="64"/>
    </row>
    <row r="5" spans="1:20" s="4" customFormat="1" ht="42.75" customHeight="1" x14ac:dyDescent="0.15">
      <c r="A5" s="111"/>
      <c r="B5" s="166"/>
      <c r="C5" s="162"/>
      <c r="D5" s="163"/>
      <c r="E5" s="75" t="s">
        <v>155</v>
      </c>
      <c r="F5" s="75" t="s">
        <v>156</v>
      </c>
      <c r="G5" s="75" t="s">
        <v>159</v>
      </c>
      <c r="H5" s="75" t="s">
        <v>160</v>
      </c>
      <c r="I5" s="75" t="s">
        <v>161</v>
      </c>
      <c r="J5" s="75" t="s">
        <v>163</v>
      </c>
      <c r="K5" s="76" t="s">
        <v>165</v>
      </c>
      <c r="L5" s="5"/>
      <c r="M5" s="5"/>
      <c r="N5" s="5"/>
      <c r="O5" s="5"/>
      <c r="P5" s="5"/>
      <c r="Q5" s="5"/>
      <c r="R5" s="5"/>
      <c r="S5" s="64"/>
    </row>
    <row r="6" spans="1:20" s="4" customFormat="1" ht="20.100000000000001" customHeight="1" x14ac:dyDescent="0.15">
      <c r="A6" s="73">
        <v>2010</v>
      </c>
      <c r="B6" s="48">
        <v>278532130</v>
      </c>
      <c r="C6" s="167">
        <v>255863393</v>
      </c>
      <c r="D6" s="167"/>
      <c r="E6" s="48">
        <v>2798000</v>
      </c>
      <c r="F6" s="48">
        <v>244048</v>
      </c>
      <c r="G6" s="48">
        <v>91509938</v>
      </c>
      <c r="H6" s="48">
        <v>3299728</v>
      </c>
      <c r="I6" s="48">
        <v>14614031</v>
      </c>
      <c r="J6" s="48">
        <v>18065445</v>
      </c>
      <c r="K6" s="48">
        <v>7203772</v>
      </c>
      <c r="L6" s="5"/>
      <c r="M6" s="5"/>
      <c r="N6" s="72"/>
      <c r="O6" s="5"/>
      <c r="P6" s="5"/>
      <c r="Q6" s="5"/>
      <c r="R6" s="5"/>
      <c r="S6" s="64"/>
    </row>
    <row r="7" spans="1:20" s="4" customFormat="1" ht="20.100000000000001" customHeight="1" x14ac:dyDescent="0.15">
      <c r="A7" s="73">
        <v>2011</v>
      </c>
      <c r="B7" s="48">
        <v>292825058</v>
      </c>
      <c r="C7" s="167">
        <v>270249605</v>
      </c>
      <c r="D7" s="167"/>
      <c r="E7" s="48">
        <v>2949855</v>
      </c>
      <c r="F7" s="48">
        <v>256321</v>
      </c>
      <c r="G7" s="48">
        <v>97830222</v>
      </c>
      <c r="H7" s="48">
        <v>2881990</v>
      </c>
      <c r="I7" s="48">
        <v>14173860</v>
      </c>
      <c r="J7" s="48">
        <v>20106915</v>
      </c>
      <c r="K7" s="48">
        <v>7327027</v>
      </c>
      <c r="L7" s="5"/>
      <c r="M7" s="5"/>
      <c r="N7" s="5"/>
      <c r="O7" s="5"/>
      <c r="P7" s="5"/>
      <c r="Q7" s="5"/>
      <c r="R7" s="5"/>
      <c r="S7" s="64"/>
    </row>
    <row r="8" spans="1:20" s="4" customFormat="1" ht="20.100000000000001" customHeight="1" x14ac:dyDescent="0.15">
      <c r="A8" s="73">
        <v>2012</v>
      </c>
      <c r="B8" s="48">
        <v>311414578</v>
      </c>
      <c r="C8" s="167">
        <v>287802776</v>
      </c>
      <c r="D8" s="167"/>
      <c r="E8" s="48">
        <v>2908664</v>
      </c>
      <c r="F8" s="48">
        <v>195849</v>
      </c>
      <c r="G8" s="48">
        <v>103023616</v>
      </c>
      <c r="H8" s="48">
        <v>4007355</v>
      </c>
      <c r="I8" s="48">
        <v>13878818</v>
      </c>
      <c r="J8" s="48">
        <v>21973784</v>
      </c>
      <c r="K8" s="48">
        <v>7809366</v>
      </c>
      <c r="L8" s="5"/>
      <c r="M8" s="5"/>
      <c r="N8" s="5"/>
      <c r="O8" s="5"/>
      <c r="P8" s="5"/>
      <c r="Q8" s="5"/>
      <c r="R8" s="5"/>
      <c r="S8" s="64"/>
    </row>
    <row r="9" spans="1:20" s="4" customFormat="1" ht="20.100000000000001" customHeight="1" x14ac:dyDescent="0.15">
      <c r="A9" s="73">
        <v>2013</v>
      </c>
      <c r="B9" s="48">
        <v>333380088</v>
      </c>
      <c r="C9" s="167">
        <v>309263958</v>
      </c>
      <c r="D9" s="167"/>
      <c r="E9" s="48">
        <v>3106831</v>
      </c>
      <c r="F9" s="48">
        <v>245028</v>
      </c>
      <c r="G9" s="48">
        <v>113601308</v>
      </c>
      <c r="H9" s="48">
        <v>3999839</v>
      </c>
      <c r="I9" s="48">
        <v>14825934</v>
      </c>
      <c r="J9" s="48">
        <v>22936046</v>
      </c>
      <c r="K9" s="48">
        <v>8365941</v>
      </c>
      <c r="L9" s="5"/>
      <c r="M9" s="5"/>
      <c r="N9" s="5"/>
      <c r="O9" s="5"/>
      <c r="P9" s="5"/>
      <c r="Q9" s="5"/>
      <c r="R9" s="5"/>
      <c r="S9" s="64"/>
    </row>
    <row r="10" spans="1:20" s="4" customFormat="1" ht="20.100000000000001" customHeight="1" x14ac:dyDescent="0.15">
      <c r="A10" s="73">
        <v>2014</v>
      </c>
      <c r="B10" s="48">
        <v>351734517</v>
      </c>
      <c r="C10" s="167">
        <v>326654274</v>
      </c>
      <c r="D10" s="167"/>
      <c r="E10" s="48">
        <v>3523440</v>
      </c>
      <c r="F10" s="48">
        <v>276794</v>
      </c>
      <c r="G10" s="48">
        <v>116618769</v>
      </c>
      <c r="H10" s="48">
        <v>3721524</v>
      </c>
      <c r="I10" s="48">
        <v>16910560</v>
      </c>
      <c r="J10" s="48">
        <v>22712830</v>
      </c>
      <c r="K10" s="48">
        <v>9044629</v>
      </c>
      <c r="L10" s="5"/>
      <c r="M10" s="5"/>
      <c r="N10" s="5"/>
      <c r="O10" s="5"/>
      <c r="P10" s="5"/>
      <c r="Q10" s="5"/>
      <c r="R10" s="5"/>
      <c r="S10" s="64"/>
    </row>
    <row r="11" spans="1:20" s="4" customFormat="1" ht="20.100000000000001" customHeight="1" x14ac:dyDescent="0.15">
      <c r="A11" s="73">
        <v>2015</v>
      </c>
      <c r="B11" s="48">
        <v>381978306</v>
      </c>
      <c r="C11" s="167">
        <v>353864042</v>
      </c>
      <c r="D11" s="167"/>
      <c r="E11" s="48">
        <v>3521439</v>
      </c>
      <c r="F11" s="48">
        <v>274840</v>
      </c>
      <c r="G11" s="48">
        <v>128250645</v>
      </c>
      <c r="H11" s="48">
        <v>4765314</v>
      </c>
      <c r="I11" s="48">
        <v>19835514</v>
      </c>
      <c r="J11" s="48">
        <v>23734553</v>
      </c>
      <c r="K11" s="48">
        <v>10199832</v>
      </c>
      <c r="L11" s="5"/>
      <c r="M11" s="5"/>
      <c r="N11" s="5"/>
      <c r="O11" s="5"/>
      <c r="P11" s="5"/>
      <c r="Q11" s="5"/>
      <c r="R11" s="5"/>
      <c r="S11" s="64"/>
    </row>
    <row r="12" spans="1:20" s="4" customFormat="1" ht="20.100000000000001" customHeight="1" x14ac:dyDescent="0.15">
      <c r="A12" s="73">
        <v>2016</v>
      </c>
      <c r="B12" s="48">
        <v>407437529</v>
      </c>
      <c r="C12" s="167">
        <v>376356773</v>
      </c>
      <c r="D12" s="167"/>
      <c r="E12" s="48">
        <v>3339399</v>
      </c>
      <c r="F12" s="48">
        <v>342642</v>
      </c>
      <c r="G12" s="48">
        <v>136022024</v>
      </c>
      <c r="H12" s="48">
        <v>4959167</v>
      </c>
      <c r="I12" s="48">
        <v>24257549</v>
      </c>
      <c r="J12" s="48">
        <v>25102723</v>
      </c>
      <c r="K12" s="48">
        <v>10897876</v>
      </c>
      <c r="L12" s="5"/>
      <c r="M12" s="5"/>
      <c r="N12" s="5"/>
      <c r="O12" s="5"/>
      <c r="P12" s="5"/>
      <c r="Q12" s="5"/>
      <c r="R12" s="5"/>
      <c r="S12" s="64"/>
    </row>
    <row r="13" spans="1:20" s="4" customFormat="1" ht="20.100000000000001" customHeight="1" x14ac:dyDescent="0.15">
      <c r="A13" s="73">
        <v>2017</v>
      </c>
      <c r="B13" s="48">
        <v>451426420</v>
      </c>
      <c r="C13" s="167">
        <v>417306127</v>
      </c>
      <c r="D13" s="167"/>
      <c r="E13" s="48">
        <v>3398309</v>
      </c>
      <c r="F13" s="48">
        <v>365757</v>
      </c>
      <c r="G13" s="48">
        <v>160200602</v>
      </c>
      <c r="H13" s="48">
        <v>4546218</v>
      </c>
      <c r="I13" s="48">
        <v>28888353</v>
      </c>
      <c r="J13" s="48">
        <v>26690097</v>
      </c>
      <c r="K13" s="48">
        <v>11069970</v>
      </c>
      <c r="L13" s="5"/>
      <c r="M13" s="5"/>
      <c r="N13" s="5"/>
      <c r="O13" s="5"/>
      <c r="P13" s="5"/>
      <c r="Q13" s="5"/>
      <c r="R13" s="5"/>
      <c r="S13" s="64"/>
    </row>
    <row r="14" spans="1:20" s="4" customFormat="1" ht="20.100000000000001" customHeight="1" x14ac:dyDescent="0.15">
      <c r="A14" s="101" t="s">
        <v>152</v>
      </c>
      <c r="B14" s="102">
        <v>473845098</v>
      </c>
      <c r="C14" s="169">
        <v>437508940</v>
      </c>
      <c r="D14" s="169"/>
      <c r="E14" s="102">
        <v>3323272</v>
      </c>
      <c r="F14" s="102">
        <v>456341</v>
      </c>
      <c r="G14" s="102">
        <v>167058109</v>
      </c>
      <c r="H14" s="102">
        <v>3933439</v>
      </c>
      <c r="I14" s="102">
        <v>30281173</v>
      </c>
      <c r="J14" s="102">
        <v>27930551</v>
      </c>
      <c r="K14" s="102">
        <v>10993223</v>
      </c>
      <c r="L14" s="64"/>
      <c r="M14" s="64"/>
      <c r="N14" s="64"/>
      <c r="O14" s="64"/>
      <c r="P14" s="64"/>
      <c r="Q14" s="64"/>
      <c r="R14" s="64"/>
      <c r="S14" s="64"/>
    </row>
    <row r="15" spans="1:20" s="66" customFormat="1" ht="15" thickBo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65"/>
      <c r="M15" s="65"/>
      <c r="N15" s="65"/>
      <c r="O15" s="65"/>
      <c r="P15" s="65"/>
      <c r="Q15" s="65"/>
      <c r="R15" s="65"/>
      <c r="S15" s="65"/>
    </row>
    <row r="16" spans="1:20" s="4" customFormat="1" ht="15.95" customHeight="1" x14ac:dyDescent="0.15">
      <c r="A16" s="153" t="s">
        <v>151</v>
      </c>
      <c r="B16" s="156" t="s">
        <v>148</v>
      </c>
      <c r="C16" s="152"/>
      <c r="D16" s="152"/>
      <c r="E16" s="152"/>
      <c r="F16" s="152"/>
      <c r="G16" s="152"/>
      <c r="H16" s="152"/>
      <c r="I16" s="152"/>
      <c r="J16" s="157"/>
      <c r="K16" s="158" t="s">
        <v>186</v>
      </c>
      <c r="L16" s="5"/>
      <c r="M16" s="5"/>
      <c r="N16" s="67"/>
      <c r="O16" s="5"/>
      <c r="P16" s="5"/>
      <c r="Q16" s="5"/>
      <c r="R16" s="5"/>
      <c r="S16" s="67"/>
    </row>
    <row r="17" spans="1:19" s="4" customFormat="1" ht="42" customHeight="1" x14ac:dyDescent="0.15">
      <c r="A17" s="110"/>
      <c r="B17" s="74" t="s">
        <v>170</v>
      </c>
      <c r="C17" s="74" t="s">
        <v>172</v>
      </c>
      <c r="D17" s="74" t="s">
        <v>174</v>
      </c>
      <c r="E17" s="74" t="s">
        <v>176</v>
      </c>
      <c r="F17" s="74" t="s">
        <v>178</v>
      </c>
      <c r="G17" s="74" t="s">
        <v>180</v>
      </c>
      <c r="H17" s="77" t="s">
        <v>182</v>
      </c>
      <c r="I17" s="77" t="s">
        <v>184</v>
      </c>
      <c r="J17" s="74" t="s">
        <v>185</v>
      </c>
      <c r="K17" s="160"/>
      <c r="L17" s="67"/>
      <c r="M17" s="5"/>
      <c r="N17" s="67"/>
      <c r="O17" s="5"/>
      <c r="P17" s="5"/>
      <c r="Q17" s="5"/>
      <c r="R17" s="5"/>
      <c r="S17" s="67"/>
    </row>
    <row r="18" spans="1:19" s="4" customFormat="1" ht="48.75" customHeight="1" x14ac:dyDescent="0.15">
      <c r="A18" s="111"/>
      <c r="B18" s="75" t="s">
        <v>169</v>
      </c>
      <c r="C18" s="75" t="s">
        <v>171</v>
      </c>
      <c r="D18" s="75" t="s">
        <v>173</v>
      </c>
      <c r="E18" s="75" t="s">
        <v>175</v>
      </c>
      <c r="F18" s="75" t="s">
        <v>177</v>
      </c>
      <c r="G18" s="75" t="s">
        <v>179</v>
      </c>
      <c r="H18" s="79" t="s">
        <v>181</v>
      </c>
      <c r="I18" s="79" t="s">
        <v>183</v>
      </c>
      <c r="J18" s="75" t="s">
        <v>0</v>
      </c>
      <c r="K18" s="162"/>
      <c r="L18" s="67"/>
      <c r="M18" s="5"/>
      <c r="N18" s="67"/>
      <c r="O18" s="5"/>
      <c r="P18" s="5"/>
      <c r="Q18" s="5"/>
      <c r="R18" s="5"/>
      <c r="S18" s="67"/>
    </row>
    <row r="19" spans="1:19" s="4" customFormat="1" ht="20.100000000000001" customHeight="1" x14ac:dyDescent="0.15">
      <c r="A19" s="73">
        <v>2010</v>
      </c>
      <c r="B19" s="48">
        <v>5800728</v>
      </c>
      <c r="C19" s="48">
        <v>9623564</v>
      </c>
      <c r="D19" s="48">
        <v>12257267</v>
      </c>
      <c r="E19" s="48">
        <v>22702584</v>
      </c>
      <c r="F19" s="48">
        <v>23382174</v>
      </c>
      <c r="G19" s="48">
        <v>13197802</v>
      </c>
      <c r="H19" s="48">
        <v>13709407</v>
      </c>
      <c r="I19" s="48">
        <v>8747394</v>
      </c>
      <c r="J19" s="48">
        <v>8707511</v>
      </c>
      <c r="K19" s="48">
        <v>22668737</v>
      </c>
      <c r="L19" s="64"/>
      <c r="M19" s="64"/>
      <c r="N19" s="64"/>
      <c r="O19" s="64"/>
      <c r="P19" s="64"/>
      <c r="Q19" s="64"/>
      <c r="R19" s="64"/>
      <c r="S19" s="64"/>
    </row>
    <row r="20" spans="1:19" s="4" customFormat="1" ht="20.100000000000001" customHeight="1" x14ac:dyDescent="0.15">
      <c r="A20" s="73">
        <v>2011</v>
      </c>
      <c r="B20" s="48">
        <v>5918329</v>
      </c>
      <c r="C20" s="48">
        <v>9676846</v>
      </c>
      <c r="D20" s="48">
        <v>13242187</v>
      </c>
      <c r="E20" s="48">
        <v>23624525</v>
      </c>
      <c r="F20" s="48">
        <v>25232501</v>
      </c>
      <c r="G20" s="48">
        <v>14052120</v>
      </c>
      <c r="H20" s="48">
        <v>14339891</v>
      </c>
      <c r="I20" s="48">
        <v>9444265</v>
      </c>
      <c r="J20" s="48">
        <v>9192751</v>
      </c>
      <c r="K20" s="48">
        <v>22575453</v>
      </c>
      <c r="L20" s="64"/>
      <c r="M20" s="64"/>
      <c r="N20" s="64"/>
      <c r="O20" s="64"/>
      <c r="P20" s="64"/>
      <c r="Q20" s="64"/>
      <c r="R20" s="64"/>
      <c r="S20" s="64"/>
    </row>
    <row r="21" spans="1:19" s="4" customFormat="1" ht="20.100000000000001" customHeight="1" x14ac:dyDescent="0.15">
      <c r="A21" s="73">
        <v>2012</v>
      </c>
      <c r="B21" s="48">
        <v>6110620</v>
      </c>
      <c r="C21" s="48">
        <v>10421666</v>
      </c>
      <c r="D21" s="48">
        <v>13020246</v>
      </c>
      <c r="E21" s="48">
        <v>25121837</v>
      </c>
      <c r="F21" s="48">
        <v>29248499</v>
      </c>
      <c r="G21" s="48">
        <v>15109153</v>
      </c>
      <c r="H21" s="48">
        <v>14874171</v>
      </c>
      <c r="I21" s="48">
        <v>10276846</v>
      </c>
      <c r="J21" s="48">
        <v>9822286</v>
      </c>
      <c r="K21" s="48">
        <v>23611802</v>
      </c>
      <c r="L21" s="64"/>
      <c r="M21" s="64"/>
      <c r="N21" s="64"/>
      <c r="O21" s="64"/>
      <c r="P21" s="64"/>
      <c r="Q21" s="64"/>
      <c r="R21" s="64"/>
      <c r="S21" s="64"/>
    </row>
    <row r="22" spans="1:19" s="4" customFormat="1" ht="20.100000000000001" customHeight="1" x14ac:dyDescent="0.15">
      <c r="A22" s="73">
        <v>2013</v>
      </c>
      <c r="B22" s="48">
        <v>6372111</v>
      </c>
      <c r="C22" s="48">
        <v>12383280</v>
      </c>
      <c r="D22" s="48">
        <v>12705829</v>
      </c>
      <c r="E22" s="48">
        <v>26381906</v>
      </c>
      <c r="F22" s="48">
        <v>32497732</v>
      </c>
      <c r="G22" s="48">
        <v>15234696</v>
      </c>
      <c r="H22" s="48">
        <v>15296569</v>
      </c>
      <c r="I22" s="48">
        <v>11018797</v>
      </c>
      <c r="J22" s="48">
        <v>10292111</v>
      </c>
      <c r="K22" s="48">
        <v>24116130</v>
      </c>
      <c r="L22" s="64"/>
      <c r="M22" s="64"/>
      <c r="N22" s="64"/>
      <c r="O22" s="64"/>
      <c r="P22" s="64"/>
      <c r="Q22" s="64"/>
      <c r="R22" s="64"/>
      <c r="S22" s="64"/>
    </row>
    <row r="23" spans="1:19" s="4" customFormat="1" ht="20.100000000000001" customHeight="1" x14ac:dyDescent="0.15">
      <c r="A23" s="73">
        <v>2014</v>
      </c>
      <c r="B23" s="48">
        <v>6739329</v>
      </c>
      <c r="C23" s="48">
        <v>13964497</v>
      </c>
      <c r="D23" s="48">
        <v>13534803</v>
      </c>
      <c r="E23" s="48">
        <v>28272056</v>
      </c>
      <c r="F23" s="48">
        <v>36617865</v>
      </c>
      <c r="G23" s="48">
        <v>15896310</v>
      </c>
      <c r="H23" s="48">
        <v>16134126</v>
      </c>
      <c r="I23" s="48">
        <v>11977827</v>
      </c>
      <c r="J23" s="48">
        <v>10708915</v>
      </c>
      <c r="K23" s="48">
        <v>25080243</v>
      </c>
      <c r="L23" s="64"/>
      <c r="M23" s="64"/>
      <c r="N23" s="64"/>
      <c r="O23" s="64"/>
      <c r="P23" s="64"/>
      <c r="Q23" s="64"/>
      <c r="R23" s="64"/>
      <c r="S23" s="64"/>
    </row>
    <row r="24" spans="1:19" s="4" customFormat="1" ht="20.100000000000001" customHeight="1" x14ac:dyDescent="0.15">
      <c r="A24" s="73">
        <v>2015</v>
      </c>
      <c r="B24" s="48">
        <v>7532536</v>
      </c>
      <c r="C24" s="48">
        <v>15429379</v>
      </c>
      <c r="D24" s="48">
        <v>13749585</v>
      </c>
      <c r="E24" s="48">
        <v>29713638</v>
      </c>
      <c r="F24" s="48">
        <v>39713614</v>
      </c>
      <c r="G24" s="48">
        <v>16295469</v>
      </c>
      <c r="H24" s="48">
        <v>16994149</v>
      </c>
      <c r="I24" s="48">
        <v>12847188</v>
      </c>
      <c r="J24" s="48">
        <v>11006347</v>
      </c>
      <c r="K24" s="48">
        <v>28114264</v>
      </c>
      <c r="L24" s="64"/>
      <c r="M24" s="64"/>
      <c r="N24" s="64"/>
      <c r="O24" s="64"/>
      <c r="P24" s="64"/>
      <c r="Q24" s="64"/>
      <c r="R24" s="64"/>
      <c r="S24" s="64"/>
    </row>
    <row r="25" spans="1:19" s="4" customFormat="1" ht="20.100000000000001" customHeight="1" x14ac:dyDescent="0.15">
      <c r="A25" s="73">
        <v>2016</v>
      </c>
      <c r="B25" s="48">
        <v>8299145</v>
      </c>
      <c r="C25" s="48">
        <v>16019639</v>
      </c>
      <c r="D25" s="48">
        <v>14050322</v>
      </c>
      <c r="E25" s="48">
        <v>31506795</v>
      </c>
      <c r="F25" s="48">
        <v>41020831</v>
      </c>
      <c r="G25" s="48">
        <v>17174693</v>
      </c>
      <c r="H25" s="48">
        <v>17492103</v>
      </c>
      <c r="I25" s="48">
        <v>14114237</v>
      </c>
      <c r="J25" s="48">
        <v>11757628</v>
      </c>
      <c r="K25" s="48">
        <v>31080756</v>
      </c>
      <c r="L25" s="64"/>
      <c r="M25" s="64"/>
      <c r="N25" s="64"/>
      <c r="O25" s="64"/>
      <c r="P25" s="64"/>
      <c r="Q25" s="64"/>
      <c r="R25" s="64"/>
      <c r="S25" s="64"/>
    </row>
    <row r="26" spans="1:19" s="4" customFormat="1" ht="20.100000000000001" customHeight="1" x14ac:dyDescent="0.15">
      <c r="A26" s="73">
        <v>2017</v>
      </c>
      <c r="B26" s="48">
        <v>8676814</v>
      </c>
      <c r="C26" s="48">
        <v>16435144</v>
      </c>
      <c r="D26" s="48">
        <v>15289332</v>
      </c>
      <c r="E26" s="48">
        <v>32543377</v>
      </c>
      <c r="F26" s="48">
        <v>44425555</v>
      </c>
      <c r="G26" s="48">
        <v>18646476</v>
      </c>
      <c r="H26" s="48">
        <v>18298408</v>
      </c>
      <c r="I26" s="48">
        <v>16019706</v>
      </c>
      <c r="J26" s="48">
        <v>11812009</v>
      </c>
      <c r="K26" s="48">
        <v>34120293</v>
      </c>
      <c r="L26" s="64"/>
      <c r="M26" s="64"/>
      <c r="N26" s="64"/>
      <c r="O26" s="64"/>
      <c r="P26" s="64"/>
      <c r="Q26" s="64"/>
      <c r="R26" s="64"/>
      <c r="S26" s="64"/>
    </row>
    <row r="27" spans="1:19" s="4" customFormat="1" ht="20.100000000000001" customHeight="1" x14ac:dyDescent="0.15">
      <c r="A27" s="101" t="s">
        <v>152</v>
      </c>
      <c r="B27" s="102">
        <v>9066614</v>
      </c>
      <c r="C27" s="102">
        <v>16552576</v>
      </c>
      <c r="D27" s="102">
        <v>16371117</v>
      </c>
      <c r="E27" s="102">
        <v>33520076</v>
      </c>
      <c r="F27" s="102">
        <v>48438762</v>
      </c>
      <c r="G27" s="102">
        <v>20404932</v>
      </c>
      <c r="H27" s="102">
        <v>19027902</v>
      </c>
      <c r="I27" s="102">
        <v>17485484</v>
      </c>
      <c r="J27" s="102">
        <v>12665369</v>
      </c>
      <c r="K27" s="102">
        <v>36336158</v>
      </c>
      <c r="L27" s="64"/>
      <c r="M27" s="64"/>
      <c r="N27" s="64"/>
      <c r="O27" s="64"/>
      <c r="P27" s="64"/>
      <c r="Q27" s="64"/>
      <c r="R27" s="64"/>
      <c r="S27" s="64"/>
    </row>
    <row r="28" spans="1:19" s="69" customFormat="1" ht="12" x14ac:dyDescent="0.15">
      <c r="A28" s="144" t="s">
        <v>149</v>
      </c>
      <c r="B28" s="144"/>
      <c r="C28" s="144"/>
      <c r="D28" s="144"/>
      <c r="E28" s="144"/>
      <c r="F28" s="144"/>
      <c r="G28" s="168" t="s">
        <v>51</v>
      </c>
      <c r="H28" s="168"/>
      <c r="I28" s="168"/>
      <c r="J28" s="168"/>
      <c r="K28" s="168"/>
      <c r="L28" s="68"/>
      <c r="M28" s="68"/>
      <c r="N28" s="68"/>
      <c r="O28" s="68"/>
      <c r="P28" s="68"/>
      <c r="Q28" s="68"/>
      <c r="R28" s="68"/>
      <c r="S28" s="68"/>
    </row>
    <row r="29" spans="1:19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9" x14ac:dyDescent="0.1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</sheetData>
  <mergeCells count="20">
    <mergeCell ref="A28:F28"/>
    <mergeCell ref="G28:K28"/>
    <mergeCell ref="K16:K18"/>
    <mergeCell ref="A16:A18"/>
    <mergeCell ref="C12:D12"/>
    <mergeCell ref="C13:D13"/>
    <mergeCell ref="C14:D14"/>
    <mergeCell ref="E3:K3"/>
    <mergeCell ref="A3:A5"/>
    <mergeCell ref="G1:K1"/>
    <mergeCell ref="A1:F1"/>
    <mergeCell ref="B16:J16"/>
    <mergeCell ref="C3:D5"/>
    <mergeCell ref="B3:B5"/>
    <mergeCell ref="C6:D6"/>
    <mergeCell ref="C7:D7"/>
    <mergeCell ref="C8:D8"/>
    <mergeCell ref="C9:D9"/>
    <mergeCell ref="C10:D10"/>
    <mergeCell ref="C11:D1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/>
  </sheetViews>
  <sheetFormatPr defaultColWidth="10" defaultRowHeight="13.5" x14ac:dyDescent="0.15"/>
  <cols>
    <col min="1" max="1" width="9.875" style="9" customWidth="1"/>
    <col min="2" max="2" width="13.875" style="9" customWidth="1"/>
    <col min="3" max="3" width="12.625" style="9" customWidth="1"/>
    <col min="4" max="4" width="12.125" style="9" customWidth="1"/>
    <col min="5" max="5" width="14.25" style="9" customWidth="1"/>
    <col min="6" max="6" width="13.625" style="9" customWidth="1"/>
    <col min="7" max="7" width="16" style="9" customWidth="1"/>
    <col min="8" max="8" width="14.5" style="9" customWidth="1"/>
    <col min="9" max="9" width="13" style="9" customWidth="1"/>
    <col min="10" max="10" width="14" style="9" customWidth="1"/>
    <col min="11" max="11" width="14.75" style="9" customWidth="1"/>
    <col min="12" max="13" width="6.5" style="9" customWidth="1"/>
    <col min="14" max="14" width="13.125" style="9" customWidth="1"/>
    <col min="15" max="19" width="6.5" style="9" customWidth="1"/>
    <col min="20" max="16384" width="10" style="9"/>
  </cols>
  <sheetData>
    <row r="1" spans="1:20" s="1" customFormat="1" ht="42.75" customHeight="1" x14ac:dyDescent="0.15">
      <c r="A1" s="10" t="s">
        <v>187</v>
      </c>
      <c r="B1" s="10"/>
      <c r="C1" s="10"/>
      <c r="D1" s="10"/>
      <c r="E1" s="10"/>
      <c r="F1" s="10"/>
      <c r="G1" s="170" t="s">
        <v>188</v>
      </c>
      <c r="H1" s="171"/>
      <c r="I1" s="171"/>
      <c r="J1" s="171"/>
      <c r="K1" s="171"/>
      <c r="L1" s="2"/>
      <c r="M1" s="2"/>
      <c r="N1" s="2"/>
      <c r="O1" s="2"/>
      <c r="P1" s="2"/>
      <c r="Q1" s="2"/>
      <c r="R1" s="2"/>
      <c r="S1" s="2"/>
      <c r="T1" s="2"/>
    </row>
    <row r="2" spans="1:20" s="62" customFormat="1" ht="12.75" thickBot="1" x14ac:dyDescent="0.2">
      <c r="A2" s="19" t="s">
        <v>146</v>
      </c>
      <c r="B2" s="18"/>
      <c r="C2" s="18"/>
      <c r="D2" s="18"/>
      <c r="E2" s="18"/>
      <c r="F2" s="18"/>
      <c r="G2" s="18"/>
      <c r="H2" s="18"/>
      <c r="I2" s="18"/>
      <c r="J2" s="18"/>
      <c r="K2" s="32" t="s">
        <v>147</v>
      </c>
      <c r="L2" s="61"/>
      <c r="M2" s="61"/>
      <c r="N2" s="61"/>
      <c r="O2" s="61"/>
      <c r="P2" s="7"/>
      <c r="Q2" s="7"/>
      <c r="R2" s="61"/>
      <c r="S2" s="61"/>
    </row>
    <row r="3" spans="1:20" s="4" customFormat="1" ht="15.95" customHeight="1" x14ac:dyDescent="0.15">
      <c r="A3" s="153" t="s">
        <v>150</v>
      </c>
      <c r="B3" s="164" t="s">
        <v>153</v>
      </c>
      <c r="C3" s="158" t="s">
        <v>154</v>
      </c>
      <c r="D3" s="159"/>
      <c r="E3" s="152"/>
      <c r="F3" s="152"/>
      <c r="G3" s="152"/>
      <c r="H3" s="152"/>
      <c r="I3" s="152"/>
      <c r="J3" s="152"/>
      <c r="K3" s="152"/>
      <c r="L3" s="63"/>
      <c r="M3" s="63"/>
      <c r="N3" s="63"/>
      <c r="O3" s="63"/>
      <c r="P3" s="63"/>
      <c r="Q3" s="5"/>
      <c r="R3" s="5"/>
      <c r="S3" s="63"/>
    </row>
    <row r="4" spans="1:20" s="4" customFormat="1" ht="30.75" customHeight="1" x14ac:dyDescent="0.15">
      <c r="A4" s="110"/>
      <c r="B4" s="165"/>
      <c r="C4" s="160"/>
      <c r="D4" s="161"/>
      <c r="E4" s="74" t="s">
        <v>158</v>
      </c>
      <c r="F4" s="74" t="s">
        <v>157</v>
      </c>
      <c r="G4" s="74" t="s">
        <v>168</v>
      </c>
      <c r="H4" s="74" t="s">
        <v>167</v>
      </c>
      <c r="I4" s="74" t="s">
        <v>162</v>
      </c>
      <c r="J4" s="74" t="s">
        <v>164</v>
      </c>
      <c r="K4" s="71" t="s">
        <v>166</v>
      </c>
      <c r="L4" s="5"/>
      <c r="M4" s="5"/>
      <c r="N4" s="5"/>
      <c r="O4" s="5"/>
      <c r="P4" s="5"/>
      <c r="Q4" s="5"/>
      <c r="R4" s="5"/>
      <c r="S4" s="64"/>
    </row>
    <row r="5" spans="1:20" s="4" customFormat="1" ht="42.75" customHeight="1" x14ac:dyDescent="0.15">
      <c r="A5" s="111"/>
      <c r="B5" s="166"/>
      <c r="C5" s="162"/>
      <c r="D5" s="163"/>
      <c r="E5" s="75" t="s">
        <v>155</v>
      </c>
      <c r="F5" s="75" t="s">
        <v>156</v>
      </c>
      <c r="G5" s="75" t="s">
        <v>159</v>
      </c>
      <c r="H5" s="75" t="s">
        <v>160</v>
      </c>
      <c r="I5" s="75" t="s">
        <v>161</v>
      </c>
      <c r="J5" s="75" t="s">
        <v>163</v>
      </c>
      <c r="K5" s="76" t="s">
        <v>165</v>
      </c>
      <c r="L5" s="5"/>
      <c r="M5" s="5"/>
      <c r="N5" s="5"/>
      <c r="O5" s="5"/>
      <c r="P5" s="5"/>
      <c r="Q5" s="5"/>
      <c r="R5" s="5"/>
      <c r="S5" s="64"/>
    </row>
    <row r="6" spans="1:20" s="4" customFormat="1" ht="20.100000000000001" customHeight="1" x14ac:dyDescent="0.15">
      <c r="A6" s="73">
        <v>2010</v>
      </c>
      <c r="B6" s="48">
        <v>300716256</v>
      </c>
      <c r="C6" s="172">
        <v>278309620</v>
      </c>
      <c r="D6" s="172"/>
      <c r="E6" s="48">
        <v>3073106</v>
      </c>
      <c r="F6" s="48">
        <v>340415</v>
      </c>
      <c r="G6" s="48">
        <v>94771228</v>
      </c>
      <c r="H6" s="48">
        <v>5614769</v>
      </c>
      <c r="I6" s="48">
        <v>18340064</v>
      </c>
      <c r="J6" s="48">
        <v>17850405</v>
      </c>
      <c r="K6" s="48">
        <v>8589736</v>
      </c>
      <c r="L6" s="5"/>
      <c r="M6" s="5"/>
      <c r="N6" s="72"/>
      <c r="O6" s="5"/>
      <c r="P6" s="5"/>
      <c r="Q6" s="5"/>
      <c r="R6" s="5"/>
      <c r="S6" s="64"/>
    </row>
    <row r="7" spans="1:20" s="4" customFormat="1" ht="20.100000000000001" customHeight="1" x14ac:dyDescent="0.15">
      <c r="A7" s="73">
        <v>2011</v>
      </c>
      <c r="B7" s="48">
        <v>313748238</v>
      </c>
      <c r="C7" s="167">
        <v>290756695</v>
      </c>
      <c r="D7" s="167"/>
      <c r="E7" s="48">
        <v>3014463</v>
      </c>
      <c r="F7" s="48">
        <v>305657</v>
      </c>
      <c r="G7" s="48">
        <v>100793512</v>
      </c>
      <c r="H7" s="48">
        <v>5535024</v>
      </c>
      <c r="I7" s="48">
        <v>16911549</v>
      </c>
      <c r="J7" s="48">
        <v>19479956</v>
      </c>
      <c r="K7" s="48">
        <v>9487437</v>
      </c>
      <c r="L7" s="5"/>
      <c r="M7" s="5"/>
      <c r="N7" s="5"/>
      <c r="O7" s="5"/>
      <c r="P7" s="5"/>
      <c r="Q7" s="5"/>
      <c r="R7" s="5"/>
      <c r="S7" s="64"/>
    </row>
    <row r="8" spans="1:20" s="4" customFormat="1" ht="20.100000000000001" customHeight="1" x14ac:dyDescent="0.15">
      <c r="A8" s="73">
        <v>2012</v>
      </c>
      <c r="B8" s="48">
        <v>327820620</v>
      </c>
      <c r="C8" s="167">
        <v>303935141</v>
      </c>
      <c r="D8" s="167"/>
      <c r="E8" s="48">
        <v>2919473</v>
      </c>
      <c r="F8" s="48">
        <v>228577</v>
      </c>
      <c r="G8" s="48">
        <v>105200310</v>
      </c>
      <c r="H8" s="48">
        <v>6784055</v>
      </c>
      <c r="I8" s="48">
        <v>15877622</v>
      </c>
      <c r="J8" s="48">
        <v>21156805</v>
      </c>
      <c r="K8" s="48">
        <v>9922205</v>
      </c>
      <c r="L8" s="5"/>
      <c r="M8" s="5"/>
      <c r="N8" s="5"/>
      <c r="O8" s="5"/>
      <c r="P8" s="5"/>
      <c r="Q8" s="5"/>
      <c r="R8" s="5"/>
      <c r="S8" s="64"/>
    </row>
    <row r="9" spans="1:20" s="4" customFormat="1" ht="20.100000000000001" customHeight="1" x14ac:dyDescent="0.15">
      <c r="A9" s="73">
        <v>2013</v>
      </c>
      <c r="B9" s="48">
        <v>346430719</v>
      </c>
      <c r="C9" s="167">
        <v>321737621</v>
      </c>
      <c r="D9" s="167"/>
      <c r="E9" s="48">
        <v>3270723</v>
      </c>
      <c r="F9" s="48">
        <v>274575</v>
      </c>
      <c r="G9" s="48">
        <v>114584713</v>
      </c>
      <c r="H9" s="48">
        <v>5763134</v>
      </c>
      <c r="I9" s="48">
        <v>16238635</v>
      </c>
      <c r="J9" s="48">
        <v>22407194</v>
      </c>
      <c r="K9" s="48">
        <v>10012415</v>
      </c>
      <c r="L9" s="5"/>
      <c r="M9" s="5"/>
      <c r="N9" s="5"/>
      <c r="O9" s="5"/>
      <c r="P9" s="5"/>
      <c r="Q9" s="5"/>
      <c r="R9" s="5"/>
      <c r="S9" s="64"/>
    </row>
    <row r="10" spans="1:20" s="4" customFormat="1" ht="20.100000000000001" customHeight="1" x14ac:dyDescent="0.15">
      <c r="A10" s="73">
        <v>2014</v>
      </c>
      <c r="B10" s="48">
        <v>362159526</v>
      </c>
      <c r="C10" s="167">
        <v>336301161</v>
      </c>
      <c r="D10" s="167"/>
      <c r="E10" s="48">
        <v>3617743</v>
      </c>
      <c r="F10" s="48">
        <v>314791</v>
      </c>
      <c r="G10" s="48">
        <v>119463011</v>
      </c>
      <c r="H10" s="48">
        <v>4224674</v>
      </c>
      <c r="I10" s="48">
        <v>17856379</v>
      </c>
      <c r="J10" s="48">
        <v>22699328</v>
      </c>
      <c r="K10" s="48">
        <v>9968377</v>
      </c>
      <c r="L10" s="5"/>
      <c r="M10" s="5"/>
      <c r="N10" s="5"/>
      <c r="O10" s="5"/>
      <c r="P10" s="5"/>
      <c r="Q10" s="5"/>
      <c r="R10" s="5"/>
      <c r="S10" s="64"/>
    </row>
    <row r="11" spans="1:20" s="4" customFormat="1" ht="20.100000000000001" customHeight="1" x14ac:dyDescent="0.15">
      <c r="A11" s="73">
        <v>2015</v>
      </c>
      <c r="B11" s="48">
        <v>381978306</v>
      </c>
      <c r="C11" s="167">
        <v>353864042</v>
      </c>
      <c r="D11" s="167"/>
      <c r="E11" s="48">
        <v>3521439</v>
      </c>
      <c r="F11" s="48">
        <v>274840</v>
      </c>
      <c r="G11" s="48">
        <v>128250645</v>
      </c>
      <c r="H11" s="48">
        <v>4765314</v>
      </c>
      <c r="I11" s="48">
        <v>19835514</v>
      </c>
      <c r="J11" s="48">
        <v>23734553</v>
      </c>
      <c r="K11" s="48">
        <v>10199832</v>
      </c>
      <c r="L11" s="5"/>
      <c r="M11" s="5"/>
      <c r="N11" s="5"/>
      <c r="O11" s="5"/>
      <c r="P11" s="5"/>
      <c r="Q11" s="5"/>
      <c r="R11" s="5"/>
      <c r="S11" s="64"/>
    </row>
    <row r="12" spans="1:20" s="4" customFormat="1" ht="20.100000000000001" customHeight="1" x14ac:dyDescent="0.15">
      <c r="A12" s="73">
        <v>2016</v>
      </c>
      <c r="B12" s="48">
        <v>399827962</v>
      </c>
      <c r="C12" s="167">
        <v>369689126</v>
      </c>
      <c r="D12" s="167"/>
      <c r="E12" s="48">
        <v>3197657</v>
      </c>
      <c r="F12" s="48">
        <v>331231</v>
      </c>
      <c r="G12" s="48">
        <v>134492313</v>
      </c>
      <c r="H12" s="48">
        <v>4747196</v>
      </c>
      <c r="I12" s="48">
        <v>23664175</v>
      </c>
      <c r="J12" s="48">
        <v>24643295</v>
      </c>
      <c r="K12" s="48">
        <v>10604602</v>
      </c>
      <c r="L12" s="5"/>
      <c r="M12" s="5"/>
      <c r="N12" s="5"/>
      <c r="O12" s="5"/>
      <c r="P12" s="5"/>
      <c r="Q12" s="5"/>
      <c r="R12" s="5"/>
      <c r="S12" s="64"/>
    </row>
    <row r="13" spans="1:20" s="4" customFormat="1" ht="20.100000000000001" customHeight="1" x14ac:dyDescent="0.15">
      <c r="A13" s="73">
        <v>2017</v>
      </c>
      <c r="B13" s="48">
        <v>426172886</v>
      </c>
      <c r="C13" s="167">
        <v>394112851</v>
      </c>
      <c r="D13" s="167"/>
      <c r="E13" s="48">
        <v>3140614</v>
      </c>
      <c r="F13" s="48">
        <v>337375</v>
      </c>
      <c r="G13" s="48">
        <v>148256806</v>
      </c>
      <c r="H13" s="48">
        <v>5381383</v>
      </c>
      <c r="I13" s="48">
        <v>27105751</v>
      </c>
      <c r="J13" s="48">
        <v>25816027</v>
      </c>
      <c r="K13" s="48">
        <v>10979414</v>
      </c>
      <c r="L13" s="5"/>
      <c r="M13" s="5"/>
      <c r="N13" s="5"/>
      <c r="O13" s="5"/>
      <c r="P13" s="5"/>
      <c r="Q13" s="5"/>
      <c r="R13" s="5"/>
      <c r="S13" s="64"/>
    </row>
    <row r="14" spans="1:20" s="4" customFormat="1" ht="20.100000000000001" customHeight="1" x14ac:dyDescent="0.15">
      <c r="A14" s="101" t="s">
        <v>152</v>
      </c>
      <c r="B14" s="102">
        <v>446863723</v>
      </c>
      <c r="C14" s="169">
        <v>413455057</v>
      </c>
      <c r="D14" s="169"/>
      <c r="E14" s="102">
        <v>3183439</v>
      </c>
      <c r="F14" s="102">
        <v>407970</v>
      </c>
      <c r="G14" s="102">
        <v>158067949</v>
      </c>
      <c r="H14" s="102">
        <v>5894549</v>
      </c>
      <c r="I14" s="102">
        <v>26799707</v>
      </c>
      <c r="J14" s="102">
        <v>26843794</v>
      </c>
      <c r="K14" s="102">
        <v>11276967</v>
      </c>
      <c r="L14" s="64"/>
      <c r="M14" s="64"/>
      <c r="N14" s="64"/>
      <c r="O14" s="64"/>
      <c r="P14" s="64"/>
      <c r="Q14" s="64"/>
      <c r="R14" s="64"/>
      <c r="S14" s="64"/>
    </row>
    <row r="15" spans="1:20" s="66" customFormat="1" ht="15" thickBo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65"/>
      <c r="M15" s="65"/>
      <c r="N15" s="65"/>
      <c r="O15" s="65"/>
      <c r="P15" s="65"/>
      <c r="Q15" s="65"/>
      <c r="R15" s="65"/>
      <c r="S15" s="65"/>
    </row>
    <row r="16" spans="1:20" s="4" customFormat="1" ht="15.95" customHeight="1" x14ac:dyDescent="0.15">
      <c r="A16" s="153" t="s">
        <v>151</v>
      </c>
      <c r="B16" s="156" t="s">
        <v>191</v>
      </c>
      <c r="C16" s="152"/>
      <c r="D16" s="152"/>
      <c r="E16" s="152"/>
      <c r="F16" s="152"/>
      <c r="G16" s="152"/>
      <c r="H16" s="152"/>
      <c r="I16" s="152"/>
      <c r="J16" s="157"/>
      <c r="K16" s="158" t="s">
        <v>186</v>
      </c>
      <c r="L16" s="5"/>
      <c r="M16" s="5"/>
      <c r="N16" s="67"/>
      <c r="O16" s="5"/>
      <c r="P16" s="5"/>
      <c r="Q16" s="5"/>
      <c r="R16" s="5"/>
      <c r="S16" s="67"/>
    </row>
    <row r="17" spans="1:19" s="4" customFormat="1" ht="42" customHeight="1" x14ac:dyDescent="0.15">
      <c r="A17" s="110"/>
      <c r="B17" s="74" t="s">
        <v>170</v>
      </c>
      <c r="C17" s="74" t="s">
        <v>172</v>
      </c>
      <c r="D17" s="74" t="s">
        <v>174</v>
      </c>
      <c r="E17" s="74" t="s">
        <v>176</v>
      </c>
      <c r="F17" s="74" t="s">
        <v>178</v>
      </c>
      <c r="G17" s="74" t="s">
        <v>180</v>
      </c>
      <c r="H17" s="77" t="s">
        <v>182</v>
      </c>
      <c r="I17" s="77" t="s">
        <v>184</v>
      </c>
      <c r="J17" s="74" t="s">
        <v>185</v>
      </c>
      <c r="K17" s="160"/>
      <c r="L17" s="67"/>
      <c r="M17" s="5"/>
      <c r="N17" s="67"/>
      <c r="O17" s="5"/>
      <c r="P17" s="5"/>
      <c r="Q17" s="5"/>
      <c r="R17" s="5"/>
      <c r="S17" s="67"/>
    </row>
    <row r="18" spans="1:19" s="4" customFormat="1" ht="48.75" customHeight="1" x14ac:dyDescent="0.15">
      <c r="A18" s="111"/>
      <c r="B18" s="75" t="s">
        <v>169</v>
      </c>
      <c r="C18" s="75" t="s">
        <v>171</v>
      </c>
      <c r="D18" s="75" t="s">
        <v>173</v>
      </c>
      <c r="E18" s="75" t="s">
        <v>175</v>
      </c>
      <c r="F18" s="75" t="s">
        <v>177</v>
      </c>
      <c r="G18" s="75" t="s">
        <v>179</v>
      </c>
      <c r="H18" s="79" t="s">
        <v>181</v>
      </c>
      <c r="I18" s="79" t="s">
        <v>183</v>
      </c>
      <c r="J18" s="75" t="s">
        <v>0</v>
      </c>
      <c r="K18" s="162"/>
      <c r="L18" s="67"/>
      <c r="M18" s="5"/>
      <c r="N18" s="67"/>
      <c r="O18" s="5"/>
      <c r="P18" s="5"/>
      <c r="Q18" s="5"/>
      <c r="R18" s="5"/>
      <c r="S18" s="67"/>
    </row>
    <row r="19" spans="1:19" s="4" customFormat="1" ht="20.100000000000001" customHeight="1" x14ac:dyDescent="0.15">
      <c r="A19" s="73">
        <v>2010</v>
      </c>
      <c r="B19" s="48">
        <v>7340118</v>
      </c>
      <c r="C19" s="48">
        <v>10099390</v>
      </c>
      <c r="D19" s="48">
        <v>10659393</v>
      </c>
      <c r="E19" s="48">
        <v>26523421</v>
      </c>
      <c r="F19" s="48">
        <v>26800326</v>
      </c>
      <c r="G19" s="48">
        <v>15289958</v>
      </c>
      <c r="H19" s="48">
        <v>15053350</v>
      </c>
      <c r="I19" s="48">
        <v>8971895</v>
      </c>
      <c r="J19" s="48">
        <v>10810603</v>
      </c>
      <c r="K19" s="48">
        <v>22344217</v>
      </c>
      <c r="L19" s="64"/>
      <c r="M19" s="64"/>
      <c r="N19" s="64"/>
      <c r="O19" s="64"/>
      <c r="P19" s="64"/>
      <c r="Q19" s="64"/>
      <c r="R19" s="64"/>
      <c r="S19" s="64"/>
    </row>
    <row r="20" spans="1:19" s="4" customFormat="1" ht="20.100000000000001" customHeight="1" x14ac:dyDescent="0.15">
      <c r="A20" s="73">
        <v>2011</v>
      </c>
      <c r="B20" s="48">
        <v>7200234</v>
      </c>
      <c r="C20" s="48">
        <v>10442281</v>
      </c>
      <c r="D20" s="48">
        <v>10997493</v>
      </c>
      <c r="E20" s="48">
        <v>27324964</v>
      </c>
      <c r="F20" s="48">
        <v>28515713</v>
      </c>
      <c r="G20" s="48">
        <v>15739413</v>
      </c>
      <c r="H20" s="48">
        <v>15534378</v>
      </c>
      <c r="I20" s="48">
        <v>9805409</v>
      </c>
      <c r="J20" s="48">
        <v>10889114</v>
      </c>
      <c r="K20" s="48">
        <v>22962641</v>
      </c>
      <c r="L20" s="64"/>
      <c r="M20" s="64"/>
      <c r="N20" s="64"/>
      <c r="O20" s="64"/>
      <c r="P20" s="64"/>
      <c r="Q20" s="64"/>
      <c r="R20" s="64"/>
      <c r="S20" s="64"/>
    </row>
    <row r="21" spans="1:19" s="4" customFormat="1" ht="20.100000000000001" customHeight="1" x14ac:dyDescent="0.15">
      <c r="A21" s="73">
        <v>2012</v>
      </c>
      <c r="B21" s="48">
        <v>7225718</v>
      </c>
      <c r="C21" s="48">
        <v>11054610</v>
      </c>
      <c r="D21" s="48">
        <v>11687834</v>
      </c>
      <c r="E21" s="48">
        <v>27737958</v>
      </c>
      <c r="F21" s="48">
        <v>31437217</v>
      </c>
      <c r="G21" s="48">
        <v>16354634</v>
      </c>
      <c r="H21" s="48">
        <v>15960514</v>
      </c>
      <c r="I21" s="48">
        <v>10622550</v>
      </c>
      <c r="J21" s="48">
        <v>11111126</v>
      </c>
      <c r="K21" s="48">
        <v>23862776</v>
      </c>
      <c r="L21" s="64"/>
      <c r="M21" s="64"/>
      <c r="N21" s="64"/>
      <c r="O21" s="64"/>
      <c r="P21" s="64"/>
      <c r="Q21" s="64"/>
      <c r="R21" s="64"/>
      <c r="S21" s="64"/>
    </row>
    <row r="22" spans="1:19" s="4" customFormat="1" ht="20.100000000000001" customHeight="1" x14ac:dyDescent="0.15">
      <c r="A22" s="73">
        <v>2013</v>
      </c>
      <c r="B22" s="48">
        <v>7197261</v>
      </c>
      <c r="C22" s="48">
        <v>13155317</v>
      </c>
      <c r="D22" s="48">
        <v>12286216</v>
      </c>
      <c r="E22" s="48">
        <v>28071248</v>
      </c>
      <c r="F22" s="48">
        <v>33968544</v>
      </c>
      <c r="G22" s="48">
        <v>16047416</v>
      </c>
      <c r="H22" s="48">
        <v>16252166</v>
      </c>
      <c r="I22" s="48">
        <v>11413768</v>
      </c>
      <c r="J22" s="48">
        <v>11294868</v>
      </c>
      <c r="K22" s="48">
        <v>24692692</v>
      </c>
      <c r="L22" s="64"/>
      <c r="M22" s="64"/>
      <c r="N22" s="64"/>
      <c r="O22" s="64"/>
      <c r="P22" s="64"/>
      <c r="Q22" s="64"/>
      <c r="R22" s="64"/>
      <c r="S22" s="64"/>
    </row>
    <row r="23" spans="1:19" s="4" customFormat="1" ht="20.100000000000001" customHeight="1" x14ac:dyDescent="0.15">
      <c r="A23" s="73">
        <v>2014</v>
      </c>
      <c r="B23" s="48">
        <v>7321469</v>
      </c>
      <c r="C23" s="48">
        <v>14497356</v>
      </c>
      <c r="D23" s="48">
        <v>13114890</v>
      </c>
      <c r="E23" s="48">
        <v>29315364</v>
      </c>
      <c r="F23" s="48">
        <v>37420210</v>
      </c>
      <c r="G23" s="48">
        <v>16355805</v>
      </c>
      <c r="H23" s="48">
        <v>16564202</v>
      </c>
      <c r="I23" s="48">
        <v>12304823</v>
      </c>
      <c r="J23" s="48">
        <v>11269757</v>
      </c>
      <c r="K23" s="48">
        <v>25857243</v>
      </c>
      <c r="L23" s="64"/>
      <c r="M23" s="64"/>
      <c r="N23" s="64"/>
      <c r="O23" s="64"/>
      <c r="P23" s="64"/>
      <c r="Q23" s="64"/>
      <c r="R23" s="64"/>
      <c r="S23" s="64"/>
    </row>
    <row r="24" spans="1:19" s="4" customFormat="1" ht="20.100000000000001" customHeight="1" x14ac:dyDescent="0.15">
      <c r="A24" s="73">
        <v>2015</v>
      </c>
      <c r="B24" s="48">
        <v>7532536</v>
      </c>
      <c r="C24" s="48">
        <v>15429379</v>
      </c>
      <c r="D24" s="48">
        <v>13749585</v>
      </c>
      <c r="E24" s="48">
        <v>29713638</v>
      </c>
      <c r="F24" s="48">
        <v>39713614</v>
      </c>
      <c r="G24" s="48">
        <v>16295469</v>
      </c>
      <c r="H24" s="48">
        <v>16994149</v>
      </c>
      <c r="I24" s="48">
        <v>12847188</v>
      </c>
      <c r="J24" s="48">
        <v>11006347</v>
      </c>
      <c r="K24" s="48">
        <v>28114264</v>
      </c>
      <c r="L24" s="64"/>
      <c r="M24" s="64"/>
      <c r="N24" s="64"/>
      <c r="O24" s="64"/>
      <c r="P24" s="64"/>
      <c r="Q24" s="64"/>
      <c r="R24" s="64"/>
      <c r="S24" s="64"/>
    </row>
    <row r="25" spans="1:19" s="4" customFormat="1" ht="20.100000000000001" customHeight="1" x14ac:dyDescent="0.15">
      <c r="A25" s="73">
        <v>2016</v>
      </c>
      <c r="B25" s="48">
        <v>7897290</v>
      </c>
      <c r="C25" s="48">
        <v>15756911</v>
      </c>
      <c r="D25" s="48">
        <v>14143771</v>
      </c>
      <c r="E25" s="48">
        <v>30968440</v>
      </c>
      <c r="F25" s="48">
        <v>40210839</v>
      </c>
      <c r="G25" s="48">
        <v>16611073</v>
      </c>
      <c r="H25" s="48">
        <v>17226277</v>
      </c>
      <c r="I25" s="48">
        <v>13896547</v>
      </c>
      <c r="J25" s="48">
        <v>11297509</v>
      </c>
      <c r="K25" s="48">
        <v>30138836</v>
      </c>
      <c r="L25" s="64"/>
      <c r="M25" s="64"/>
      <c r="N25" s="64"/>
      <c r="O25" s="64"/>
      <c r="P25" s="64"/>
      <c r="Q25" s="64"/>
      <c r="R25" s="64"/>
      <c r="S25" s="64"/>
    </row>
    <row r="26" spans="1:19" s="4" customFormat="1" ht="20.100000000000001" customHeight="1" x14ac:dyDescent="0.15">
      <c r="A26" s="73">
        <v>2017</v>
      </c>
      <c r="B26" s="48">
        <v>7999415</v>
      </c>
      <c r="C26" s="48">
        <v>16036307</v>
      </c>
      <c r="D26" s="48">
        <v>14824593</v>
      </c>
      <c r="E26" s="48">
        <v>31570069</v>
      </c>
      <c r="F26" s="48">
        <v>41304078</v>
      </c>
      <c r="G26" s="48">
        <v>17370609</v>
      </c>
      <c r="H26" s="48">
        <v>17677014</v>
      </c>
      <c r="I26" s="48">
        <v>15372537</v>
      </c>
      <c r="J26" s="48">
        <v>10998757</v>
      </c>
      <c r="K26" s="48">
        <v>32060863</v>
      </c>
      <c r="L26" s="64"/>
      <c r="M26" s="64"/>
      <c r="N26" s="64"/>
      <c r="O26" s="64"/>
      <c r="P26" s="64"/>
      <c r="Q26" s="64"/>
      <c r="R26" s="64"/>
      <c r="S26" s="64"/>
    </row>
    <row r="27" spans="1:19" s="4" customFormat="1" ht="20.100000000000001" customHeight="1" x14ac:dyDescent="0.15">
      <c r="A27" s="101" t="s">
        <v>152</v>
      </c>
      <c r="B27" s="102">
        <v>8213330</v>
      </c>
      <c r="C27" s="102">
        <v>16180039</v>
      </c>
      <c r="D27" s="102">
        <v>15576462</v>
      </c>
      <c r="E27" s="102">
        <v>32525026</v>
      </c>
      <c r="F27" s="102">
        <v>44158225</v>
      </c>
      <c r="G27" s="102">
        <v>18242890</v>
      </c>
      <c r="H27" s="102">
        <v>18129486</v>
      </c>
      <c r="I27" s="102">
        <v>16754751</v>
      </c>
      <c r="J27" s="102">
        <v>11214779</v>
      </c>
      <c r="K27" s="102">
        <v>33410587</v>
      </c>
      <c r="L27" s="64"/>
      <c r="M27" s="64"/>
      <c r="N27" s="64"/>
      <c r="O27" s="64"/>
      <c r="P27" s="64"/>
      <c r="Q27" s="64"/>
      <c r="R27" s="64"/>
      <c r="S27" s="64"/>
    </row>
    <row r="28" spans="1:19" s="69" customFormat="1" ht="12" x14ac:dyDescent="0.15">
      <c r="A28" s="144" t="s">
        <v>149</v>
      </c>
      <c r="B28" s="144"/>
      <c r="C28" s="144"/>
      <c r="D28" s="144"/>
      <c r="E28" s="144"/>
      <c r="F28" s="144"/>
      <c r="G28" s="168" t="s">
        <v>51</v>
      </c>
      <c r="H28" s="168"/>
      <c r="I28" s="168"/>
      <c r="J28" s="168"/>
      <c r="K28" s="168"/>
      <c r="L28" s="68"/>
      <c r="M28" s="68"/>
      <c r="N28" s="68"/>
      <c r="O28" s="68"/>
      <c r="P28" s="68"/>
      <c r="Q28" s="68"/>
      <c r="R28" s="68"/>
      <c r="S28" s="68"/>
    </row>
    <row r="29" spans="1:19" x14ac:dyDescent="0.15">
      <c r="A29" s="43" t="s">
        <v>231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9" x14ac:dyDescent="0.1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</sheetData>
  <mergeCells count="19">
    <mergeCell ref="C6:D6"/>
    <mergeCell ref="A28:F28"/>
    <mergeCell ref="G28:K28"/>
    <mergeCell ref="C7:D7"/>
    <mergeCell ref="C8:D8"/>
    <mergeCell ref="C9:D9"/>
    <mergeCell ref="C10:D10"/>
    <mergeCell ref="C11:D11"/>
    <mergeCell ref="C12:D12"/>
    <mergeCell ref="C13:D13"/>
    <mergeCell ref="C14:D14"/>
    <mergeCell ref="A16:A18"/>
    <mergeCell ref="B16:J16"/>
    <mergeCell ref="K16:K18"/>
    <mergeCell ref="G1:K1"/>
    <mergeCell ref="A3:A5"/>
    <mergeCell ref="B3:B5"/>
    <mergeCell ref="C3:D5"/>
    <mergeCell ref="E3:K3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sqref="A1:G1"/>
    </sheetView>
  </sheetViews>
  <sheetFormatPr defaultColWidth="10" defaultRowHeight="13.5" x14ac:dyDescent="0.15"/>
  <cols>
    <col min="1" max="1" width="6.5" style="9" customWidth="1"/>
    <col min="2" max="2" width="8.75" style="9" customWidth="1"/>
    <col min="3" max="3" width="28.5" style="9" customWidth="1"/>
    <col min="4" max="12" width="9.875" style="9" customWidth="1"/>
    <col min="13" max="13" width="39" style="9" customWidth="1"/>
    <col min="14" max="14" width="11" style="9" customWidth="1"/>
    <col min="15" max="16384" width="10" style="9"/>
  </cols>
  <sheetData>
    <row r="1" spans="1:16" s="85" customFormat="1" ht="21.75" customHeight="1" x14ac:dyDescent="0.15">
      <c r="A1" s="128" t="s">
        <v>227</v>
      </c>
      <c r="B1" s="128"/>
      <c r="C1" s="128"/>
      <c r="D1" s="128"/>
      <c r="E1" s="128"/>
      <c r="F1" s="128"/>
      <c r="G1" s="128"/>
      <c r="H1" s="173" t="s">
        <v>225</v>
      </c>
      <c r="I1" s="173"/>
      <c r="J1" s="173"/>
      <c r="K1" s="173"/>
      <c r="L1" s="173"/>
      <c r="M1" s="173"/>
      <c r="N1" s="96"/>
      <c r="O1" s="96"/>
      <c r="P1" s="96"/>
    </row>
    <row r="2" spans="1:16" s="8" customFormat="1" ht="20.100000000000001" customHeight="1" thickBot="1" x14ac:dyDescent="0.2">
      <c r="A2" s="133" t="s">
        <v>192</v>
      </c>
      <c r="B2" s="133"/>
      <c r="C2" s="133"/>
      <c r="D2" s="18"/>
      <c r="E2" s="18"/>
      <c r="F2" s="130" t="s">
        <v>193</v>
      </c>
      <c r="G2" s="130"/>
      <c r="H2" s="130"/>
      <c r="I2" s="130"/>
      <c r="J2" s="130"/>
      <c r="K2" s="130"/>
      <c r="L2" s="130"/>
      <c r="M2" s="130"/>
      <c r="N2" s="17"/>
      <c r="O2" s="17"/>
      <c r="P2" s="17"/>
    </row>
    <row r="3" spans="1:16" s="4" customFormat="1" ht="30" customHeight="1" x14ac:dyDescent="0.15">
      <c r="A3" s="134" t="s">
        <v>226</v>
      </c>
      <c r="B3" s="134"/>
      <c r="C3" s="135"/>
      <c r="D3" s="100">
        <v>2010</v>
      </c>
      <c r="E3" s="100">
        <v>2011</v>
      </c>
      <c r="F3" s="100">
        <v>2012</v>
      </c>
      <c r="G3" s="103">
        <v>2013</v>
      </c>
      <c r="H3" s="104">
        <v>2014</v>
      </c>
      <c r="I3" s="104">
        <v>2015</v>
      </c>
      <c r="J3" s="104">
        <v>2016</v>
      </c>
      <c r="K3" s="104">
        <v>2017</v>
      </c>
      <c r="L3" s="100" t="s">
        <v>223</v>
      </c>
      <c r="M3" s="100" t="s">
        <v>53</v>
      </c>
      <c r="N3" s="17"/>
      <c r="O3" s="17"/>
      <c r="P3" s="17"/>
    </row>
    <row r="4" spans="1:16" s="4" customFormat="1" ht="30" customHeight="1" x14ac:dyDescent="0.15">
      <c r="A4" s="179" t="s">
        <v>194</v>
      </c>
      <c r="B4" s="179"/>
      <c r="C4" s="176"/>
      <c r="D4" s="48">
        <v>194315067</v>
      </c>
      <c r="E4" s="48">
        <v>208111310</v>
      </c>
      <c r="F4" s="48">
        <v>218626440</v>
      </c>
      <c r="G4" s="48">
        <v>225565178</v>
      </c>
      <c r="H4" s="48">
        <v>234899745</v>
      </c>
      <c r="I4" s="48">
        <v>243159796</v>
      </c>
      <c r="J4" s="48">
        <v>254791856</v>
      </c>
      <c r="K4" s="48">
        <v>268789447</v>
      </c>
      <c r="L4" s="48">
        <v>282973257</v>
      </c>
      <c r="M4" s="80" t="s">
        <v>195</v>
      </c>
      <c r="N4" s="17"/>
      <c r="O4" s="17"/>
      <c r="P4" s="17"/>
    </row>
    <row r="5" spans="1:16" s="4" customFormat="1" ht="30" customHeight="1" x14ac:dyDescent="0.15">
      <c r="A5" s="18"/>
      <c r="B5" s="87" t="s">
        <v>196</v>
      </c>
      <c r="C5" s="88"/>
      <c r="D5" s="48">
        <v>157698724</v>
      </c>
      <c r="E5" s="48">
        <v>168906733</v>
      </c>
      <c r="F5" s="48">
        <v>176579913</v>
      </c>
      <c r="G5" s="48">
        <v>182352122</v>
      </c>
      <c r="H5" s="48">
        <v>189121723</v>
      </c>
      <c r="I5" s="48">
        <v>195737571</v>
      </c>
      <c r="J5" s="48">
        <v>204043438</v>
      </c>
      <c r="K5" s="48">
        <v>214506999</v>
      </c>
      <c r="L5" s="48">
        <v>223826187</v>
      </c>
      <c r="M5" s="80" t="s">
        <v>197</v>
      </c>
      <c r="N5" s="17"/>
      <c r="O5" s="17"/>
      <c r="P5" s="17"/>
    </row>
    <row r="6" spans="1:16" s="4" customFormat="1" ht="30" customHeight="1" x14ac:dyDescent="0.15">
      <c r="A6" s="18"/>
      <c r="B6" s="86"/>
      <c r="C6" s="89" t="s">
        <v>198</v>
      </c>
      <c r="D6" s="48">
        <v>154699116</v>
      </c>
      <c r="E6" s="48">
        <v>165470256</v>
      </c>
      <c r="F6" s="48">
        <v>172676582</v>
      </c>
      <c r="G6" s="48">
        <v>177699412</v>
      </c>
      <c r="H6" s="48">
        <v>184271567</v>
      </c>
      <c r="I6" s="48">
        <v>190524018</v>
      </c>
      <c r="J6" s="48">
        <v>198020344</v>
      </c>
      <c r="K6" s="48">
        <v>208272690</v>
      </c>
      <c r="L6" s="48">
        <v>217317650</v>
      </c>
      <c r="M6" s="80" t="s">
        <v>199</v>
      </c>
      <c r="N6" s="17"/>
      <c r="O6" s="17"/>
      <c r="P6" s="17"/>
    </row>
    <row r="7" spans="1:16" s="4" customFormat="1" ht="30" customHeight="1" x14ac:dyDescent="0.15">
      <c r="A7" s="18"/>
      <c r="B7" s="55"/>
      <c r="C7" s="90" t="s">
        <v>224</v>
      </c>
      <c r="D7" s="48">
        <v>2999608</v>
      </c>
      <c r="E7" s="48">
        <v>3436477</v>
      </c>
      <c r="F7" s="48">
        <v>3903331</v>
      </c>
      <c r="G7" s="48">
        <v>4652710</v>
      </c>
      <c r="H7" s="48">
        <v>4850156</v>
      </c>
      <c r="I7" s="48">
        <v>5213553</v>
      </c>
      <c r="J7" s="48">
        <v>6023094</v>
      </c>
      <c r="K7" s="48">
        <v>6234309</v>
      </c>
      <c r="L7" s="48">
        <v>6508537</v>
      </c>
      <c r="M7" s="80" t="s">
        <v>200</v>
      </c>
      <c r="N7" s="17"/>
      <c r="O7" s="17"/>
      <c r="P7" s="17"/>
    </row>
    <row r="8" spans="1:16" s="4" customFormat="1" ht="30" customHeight="1" x14ac:dyDescent="0.15">
      <c r="A8" s="18"/>
      <c r="B8" s="180" t="s">
        <v>201</v>
      </c>
      <c r="C8" s="181"/>
      <c r="D8" s="48">
        <v>36616343</v>
      </c>
      <c r="E8" s="48">
        <v>39204577</v>
      </c>
      <c r="F8" s="48">
        <v>42046527</v>
      </c>
      <c r="G8" s="48">
        <v>43213056</v>
      </c>
      <c r="H8" s="48">
        <v>45778022</v>
      </c>
      <c r="I8" s="48">
        <v>47422225</v>
      </c>
      <c r="J8" s="48">
        <v>50748418</v>
      </c>
      <c r="K8" s="48">
        <v>54282448</v>
      </c>
      <c r="L8" s="48">
        <v>59147070</v>
      </c>
      <c r="M8" s="80" t="s">
        <v>202</v>
      </c>
      <c r="N8" s="17"/>
      <c r="O8" s="17"/>
      <c r="P8" s="17"/>
    </row>
    <row r="9" spans="1:16" s="4" customFormat="1" ht="30" customHeight="1" x14ac:dyDescent="0.15">
      <c r="A9" s="97" t="s">
        <v>203</v>
      </c>
      <c r="B9" s="91"/>
      <c r="C9" s="92"/>
      <c r="D9" s="48">
        <v>104664225</v>
      </c>
      <c r="E9" s="48">
        <v>103025914</v>
      </c>
      <c r="F9" s="48">
        <v>105078713</v>
      </c>
      <c r="G9" s="48">
        <v>99047581</v>
      </c>
      <c r="H9" s="48">
        <v>109277492</v>
      </c>
      <c r="I9" s="48">
        <v>121010171</v>
      </c>
      <c r="J9" s="48">
        <v>133946564</v>
      </c>
      <c r="K9" s="48">
        <v>161863353</v>
      </c>
      <c r="L9" s="48">
        <v>167419883</v>
      </c>
      <c r="M9" s="80" t="s">
        <v>204</v>
      </c>
      <c r="N9" s="17"/>
      <c r="O9" s="17"/>
      <c r="P9" s="17"/>
    </row>
    <row r="10" spans="1:16" s="4" customFormat="1" ht="30" customHeight="1" x14ac:dyDescent="0.15">
      <c r="A10" s="29"/>
      <c r="B10" s="174" t="s">
        <v>205</v>
      </c>
      <c r="C10" s="175"/>
      <c r="D10" s="48">
        <v>97604532</v>
      </c>
      <c r="E10" s="48">
        <v>96152449</v>
      </c>
      <c r="F10" s="48">
        <v>98374475</v>
      </c>
      <c r="G10" s="48">
        <v>96694605</v>
      </c>
      <c r="H10" s="48">
        <v>106036348</v>
      </c>
      <c r="I10" s="48">
        <v>117261111</v>
      </c>
      <c r="J10" s="48">
        <v>132108554</v>
      </c>
      <c r="K10" s="48">
        <v>158415204</v>
      </c>
      <c r="L10" s="48">
        <v>162567767</v>
      </c>
      <c r="M10" s="80" t="s">
        <v>206</v>
      </c>
      <c r="N10" s="17"/>
      <c r="O10" s="17"/>
      <c r="P10" s="17"/>
    </row>
    <row r="11" spans="1:16" s="4" customFormat="1" ht="30" customHeight="1" x14ac:dyDescent="0.15">
      <c r="A11" s="18"/>
      <c r="B11" s="54"/>
      <c r="C11" s="89" t="s">
        <v>207</v>
      </c>
      <c r="D11" s="48">
        <v>49806329</v>
      </c>
      <c r="E11" s="48">
        <v>48773247</v>
      </c>
      <c r="F11" s="48">
        <v>45798801</v>
      </c>
      <c r="G11" s="48">
        <v>47689278</v>
      </c>
      <c r="H11" s="48">
        <v>52752760</v>
      </c>
      <c r="I11" s="48">
        <v>60305177</v>
      </c>
      <c r="J11" s="48">
        <v>71968016</v>
      </c>
      <c r="K11" s="48">
        <v>85644871</v>
      </c>
      <c r="L11" s="48">
        <v>88040350</v>
      </c>
      <c r="M11" s="80" t="s">
        <v>208</v>
      </c>
      <c r="N11" s="17"/>
      <c r="O11" s="17"/>
      <c r="P11" s="17"/>
    </row>
    <row r="12" spans="1:16" s="4" customFormat="1" ht="30" customHeight="1" x14ac:dyDescent="0.15">
      <c r="A12" s="18"/>
      <c r="B12" s="86"/>
      <c r="C12" s="93" t="s">
        <v>209</v>
      </c>
      <c r="D12" s="48">
        <v>33370951</v>
      </c>
      <c r="E12" s="48">
        <v>31934152</v>
      </c>
      <c r="F12" s="48">
        <v>35565721</v>
      </c>
      <c r="G12" s="48">
        <v>30105346</v>
      </c>
      <c r="H12" s="48">
        <v>32964987</v>
      </c>
      <c r="I12" s="48">
        <v>34925893</v>
      </c>
      <c r="J12" s="48">
        <v>36766041</v>
      </c>
      <c r="K12" s="48">
        <v>45903632</v>
      </c>
      <c r="L12" s="48">
        <v>45594283</v>
      </c>
      <c r="M12" s="80" t="s">
        <v>210</v>
      </c>
      <c r="N12" s="17"/>
      <c r="O12" s="17"/>
      <c r="P12" s="17"/>
    </row>
    <row r="13" spans="1:16" s="4" customFormat="1" ht="30" customHeight="1" x14ac:dyDescent="0.15">
      <c r="A13" s="18"/>
      <c r="B13" s="78"/>
      <c r="C13" s="93" t="s">
        <v>34</v>
      </c>
      <c r="D13" s="48">
        <v>14427252</v>
      </c>
      <c r="E13" s="48">
        <v>15445050</v>
      </c>
      <c r="F13" s="48">
        <v>17009953</v>
      </c>
      <c r="G13" s="48">
        <v>18899981</v>
      </c>
      <c r="H13" s="48">
        <v>20318601</v>
      </c>
      <c r="I13" s="48">
        <v>22030041</v>
      </c>
      <c r="J13" s="48">
        <v>23374497</v>
      </c>
      <c r="K13" s="48">
        <v>26866701</v>
      </c>
      <c r="L13" s="48">
        <v>28933134</v>
      </c>
      <c r="M13" s="80" t="s">
        <v>211</v>
      </c>
      <c r="N13" s="17"/>
      <c r="O13" s="17"/>
      <c r="P13" s="17"/>
    </row>
    <row r="14" spans="1:16" s="4" customFormat="1" ht="30" customHeight="1" x14ac:dyDescent="0.15">
      <c r="A14" s="18"/>
      <c r="B14" s="174" t="s">
        <v>212</v>
      </c>
      <c r="C14" s="176"/>
      <c r="D14" s="48">
        <v>7059693</v>
      </c>
      <c r="E14" s="48">
        <v>6873465</v>
      </c>
      <c r="F14" s="48">
        <v>6704238</v>
      </c>
      <c r="G14" s="48">
        <v>2352976</v>
      </c>
      <c r="H14" s="48">
        <v>3241144</v>
      </c>
      <c r="I14" s="48">
        <v>3749060</v>
      </c>
      <c r="J14" s="48">
        <v>1838010</v>
      </c>
      <c r="K14" s="48">
        <v>3448149</v>
      </c>
      <c r="L14" s="48">
        <v>4852116</v>
      </c>
      <c r="M14" s="98" t="s">
        <v>213</v>
      </c>
      <c r="N14" s="17"/>
      <c r="O14" s="17"/>
      <c r="P14" s="17"/>
    </row>
    <row r="15" spans="1:16" s="4" customFormat="1" ht="30" customHeight="1" x14ac:dyDescent="0.15">
      <c r="A15" s="175" t="s">
        <v>214</v>
      </c>
      <c r="B15" s="177"/>
      <c r="C15" s="177"/>
      <c r="D15" s="48">
        <v>-21630918</v>
      </c>
      <c r="E15" s="48">
        <v>-20172204</v>
      </c>
      <c r="F15" s="48">
        <v>-13840504</v>
      </c>
      <c r="G15" s="48">
        <v>8117151</v>
      </c>
      <c r="H15" s="48">
        <v>6733637</v>
      </c>
      <c r="I15" s="48">
        <v>16861955</v>
      </c>
      <c r="J15" s="48">
        <v>16864023</v>
      </c>
      <c r="K15" s="48">
        <v>20986554</v>
      </c>
      <c r="L15" s="48">
        <v>24669002</v>
      </c>
      <c r="M15" s="80" t="s">
        <v>215</v>
      </c>
      <c r="N15" s="17"/>
      <c r="O15" s="17"/>
      <c r="P15" s="17"/>
    </row>
    <row r="16" spans="1:16" s="4" customFormat="1" ht="30" customHeight="1" x14ac:dyDescent="0.15">
      <c r="A16" s="175" t="s">
        <v>216</v>
      </c>
      <c r="B16" s="177"/>
      <c r="C16" s="177"/>
      <c r="D16" s="48">
        <v>1183756</v>
      </c>
      <c r="E16" s="48">
        <v>1860038</v>
      </c>
      <c r="F16" s="48">
        <v>1549929</v>
      </c>
      <c r="G16" s="48">
        <v>650178</v>
      </c>
      <c r="H16" s="48">
        <v>823643</v>
      </c>
      <c r="I16" s="48">
        <v>946384</v>
      </c>
      <c r="J16" s="48">
        <v>1835086</v>
      </c>
      <c r="K16" s="48">
        <v>-212934</v>
      </c>
      <c r="L16" s="48">
        <v>-1217044</v>
      </c>
      <c r="M16" s="80" t="s">
        <v>217</v>
      </c>
      <c r="N16" s="17"/>
      <c r="O16" s="17"/>
      <c r="P16" s="17"/>
    </row>
    <row r="17" spans="1:16" s="4" customFormat="1" ht="30" customHeight="1" x14ac:dyDescent="0.15">
      <c r="A17" s="178" t="s">
        <v>218</v>
      </c>
      <c r="B17" s="178"/>
      <c r="C17" s="175"/>
      <c r="D17" s="48">
        <v>278532130</v>
      </c>
      <c r="E17" s="48">
        <v>292825058</v>
      </c>
      <c r="F17" s="48">
        <v>311414578</v>
      </c>
      <c r="G17" s="48">
        <v>333380088</v>
      </c>
      <c r="H17" s="48">
        <v>351734517</v>
      </c>
      <c r="I17" s="48">
        <v>381978306</v>
      </c>
      <c r="J17" s="48">
        <v>407437529</v>
      </c>
      <c r="K17" s="48">
        <v>451426420</v>
      </c>
      <c r="L17" s="48">
        <v>473845098</v>
      </c>
      <c r="M17" s="80" t="s">
        <v>219</v>
      </c>
      <c r="N17" s="17"/>
      <c r="O17" s="17"/>
      <c r="P17" s="17"/>
    </row>
    <row r="18" spans="1:16" s="4" customFormat="1" ht="30" customHeight="1" x14ac:dyDescent="0.15">
      <c r="A18" s="94" t="s">
        <v>220</v>
      </c>
      <c r="B18" s="94"/>
      <c r="C18" s="95"/>
      <c r="D18" s="48">
        <v>13573</v>
      </c>
      <c r="E18" s="48">
        <v>14283</v>
      </c>
      <c r="F18" s="48">
        <v>14746</v>
      </c>
      <c r="G18" s="48">
        <v>15038</v>
      </c>
      <c r="H18" s="48">
        <v>15398</v>
      </c>
      <c r="I18" s="48">
        <v>15756</v>
      </c>
      <c r="J18" s="48">
        <v>16194</v>
      </c>
      <c r="K18" s="48">
        <v>16777</v>
      </c>
      <c r="L18" s="48">
        <v>17176</v>
      </c>
      <c r="M18" s="81" t="s">
        <v>221</v>
      </c>
      <c r="N18" s="17"/>
      <c r="O18" s="17"/>
      <c r="P18" s="17"/>
    </row>
    <row r="19" spans="1:16" s="8" customFormat="1" ht="20.100000000000001" customHeight="1" x14ac:dyDescent="0.15">
      <c r="A19" s="144" t="s">
        <v>222</v>
      </c>
      <c r="B19" s="144"/>
      <c r="C19" s="144"/>
      <c r="D19" s="144"/>
      <c r="E19" s="144"/>
      <c r="F19" s="168" t="s">
        <v>51</v>
      </c>
      <c r="G19" s="168"/>
      <c r="H19" s="168"/>
      <c r="I19" s="168"/>
      <c r="J19" s="168"/>
      <c r="K19" s="168"/>
      <c r="L19" s="168"/>
      <c r="M19" s="168"/>
      <c r="N19" s="17"/>
      <c r="O19" s="17"/>
      <c r="P19" s="17"/>
    </row>
    <row r="20" spans="1:16" s="66" customFormat="1" ht="14.25" x14ac:dyDescent="0.15"/>
    <row r="21" spans="1:16" s="66" customFormat="1" ht="14.25" x14ac:dyDescent="0.15"/>
    <row r="22" spans="1:16" s="66" customFormat="1" ht="14.25" x14ac:dyDescent="0.15"/>
    <row r="23" spans="1:16" s="66" customFormat="1" ht="14.25" x14ac:dyDescent="0.15"/>
    <row r="24" spans="1:16" s="66" customFormat="1" ht="14.25" x14ac:dyDescent="0.15"/>
    <row r="25" spans="1:16" s="66" customFormat="1" ht="14.25" x14ac:dyDescent="0.15"/>
    <row r="26" spans="1:16" s="66" customFormat="1" ht="14.25" x14ac:dyDescent="0.15"/>
    <row r="27" spans="1:16" s="66" customFormat="1" ht="14.25" x14ac:dyDescent="0.15"/>
    <row r="28" spans="1:16" s="66" customFormat="1" ht="14.25" x14ac:dyDescent="0.15"/>
  </sheetData>
  <mergeCells count="14">
    <mergeCell ref="A1:G1"/>
    <mergeCell ref="H1:M1"/>
    <mergeCell ref="F19:M19"/>
    <mergeCell ref="F2:M2"/>
    <mergeCell ref="B10:C10"/>
    <mergeCell ref="B14:C14"/>
    <mergeCell ref="A15:C15"/>
    <mergeCell ref="A16:C16"/>
    <mergeCell ref="A17:C17"/>
    <mergeCell ref="A19:E19"/>
    <mergeCell ref="A2:C2"/>
    <mergeCell ref="A3:C3"/>
    <mergeCell ref="A4:C4"/>
    <mergeCell ref="B8:C8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sqref="A1:G1"/>
    </sheetView>
  </sheetViews>
  <sheetFormatPr defaultColWidth="10" defaultRowHeight="13.5" x14ac:dyDescent="0.15"/>
  <cols>
    <col min="1" max="1" width="6.5" style="9" customWidth="1"/>
    <col min="2" max="2" width="8.75" style="9" customWidth="1"/>
    <col min="3" max="3" width="28.5" style="9" customWidth="1"/>
    <col min="4" max="12" width="9.875" style="9" customWidth="1"/>
    <col min="13" max="13" width="39" style="9" customWidth="1"/>
    <col min="14" max="14" width="11" style="9" customWidth="1"/>
    <col min="15" max="16384" width="10" style="9"/>
  </cols>
  <sheetData>
    <row r="1" spans="1:16" s="85" customFormat="1" ht="21.75" customHeight="1" x14ac:dyDescent="0.15">
      <c r="A1" s="128" t="s">
        <v>228</v>
      </c>
      <c r="B1" s="128"/>
      <c r="C1" s="128"/>
      <c r="D1" s="128"/>
      <c r="E1" s="128"/>
      <c r="F1" s="128"/>
      <c r="G1" s="128"/>
      <c r="H1" s="173" t="s">
        <v>229</v>
      </c>
      <c r="I1" s="173"/>
      <c r="J1" s="173"/>
      <c r="K1" s="173"/>
      <c r="L1" s="173"/>
      <c r="M1" s="173"/>
      <c r="N1" s="96"/>
      <c r="O1" s="96"/>
      <c r="P1" s="96"/>
    </row>
    <row r="2" spans="1:16" s="8" customFormat="1" ht="20.100000000000001" customHeight="1" thickBot="1" x14ac:dyDescent="0.2">
      <c r="A2" s="133" t="s">
        <v>192</v>
      </c>
      <c r="B2" s="133"/>
      <c r="C2" s="133"/>
      <c r="D2" s="18"/>
      <c r="E2" s="18"/>
      <c r="F2" s="130" t="s">
        <v>193</v>
      </c>
      <c r="G2" s="130"/>
      <c r="H2" s="130"/>
      <c r="I2" s="130"/>
      <c r="J2" s="130"/>
      <c r="K2" s="130"/>
      <c r="L2" s="130"/>
      <c r="M2" s="130"/>
      <c r="N2" s="17"/>
      <c r="O2" s="17"/>
      <c r="P2" s="17"/>
    </row>
    <row r="3" spans="1:16" s="4" customFormat="1" ht="30" customHeight="1" x14ac:dyDescent="0.15">
      <c r="A3" s="134" t="s">
        <v>226</v>
      </c>
      <c r="B3" s="134"/>
      <c r="C3" s="135"/>
      <c r="D3" s="100">
        <v>2010</v>
      </c>
      <c r="E3" s="100">
        <v>2011</v>
      </c>
      <c r="F3" s="100">
        <v>2012</v>
      </c>
      <c r="G3" s="103">
        <v>2013</v>
      </c>
      <c r="H3" s="104">
        <v>2014</v>
      </c>
      <c r="I3" s="104">
        <v>2015</v>
      </c>
      <c r="J3" s="104">
        <v>2016</v>
      </c>
      <c r="K3" s="104">
        <v>2017</v>
      </c>
      <c r="L3" s="100" t="s">
        <v>223</v>
      </c>
      <c r="M3" s="100" t="s">
        <v>53</v>
      </c>
      <c r="N3" s="17"/>
      <c r="O3" s="17"/>
      <c r="P3" s="17"/>
    </row>
    <row r="4" spans="1:16" s="4" customFormat="1" ht="30" customHeight="1" x14ac:dyDescent="0.15">
      <c r="A4" s="179" t="s">
        <v>194</v>
      </c>
      <c r="B4" s="179"/>
      <c r="C4" s="176"/>
      <c r="D4" s="47">
        <v>211221265</v>
      </c>
      <c r="E4" s="47">
        <v>218445611</v>
      </c>
      <c r="F4" s="47">
        <v>225340851</v>
      </c>
      <c r="G4" s="47">
        <v>231562219</v>
      </c>
      <c r="H4" s="47">
        <v>237938903</v>
      </c>
      <c r="I4" s="47">
        <v>243159796</v>
      </c>
      <c r="J4" s="47">
        <v>251659101</v>
      </c>
      <c r="K4" s="47">
        <v>260414400</v>
      </c>
      <c r="L4" s="47">
        <v>270589256</v>
      </c>
      <c r="M4" s="80" t="s">
        <v>195</v>
      </c>
      <c r="N4" s="17"/>
      <c r="O4" s="17"/>
      <c r="P4" s="17"/>
    </row>
    <row r="5" spans="1:16" s="4" customFormat="1" ht="30" customHeight="1" x14ac:dyDescent="0.15">
      <c r="A5" s="18"/>
      <c r="B5" s="87" t="s">
        <v>196</v>
      </c>
      <c r="C5" s="88"/>
      <c r="D5" s="47">
        <v>170829362</v>
      </c>
      <c r="E5" s="47">
        <v>176956702</v>
      </c>
      <c r="F5" s="47">
        <v>181357928</v>
      </c>
      <c r="G5" s="47">
        <v>186756763</v>
      </c>
      <c r="H5" s="47">
        <v>191445112</v>
      </c>
      <c r="I5" s="47">
        <v>195737571</v>
      </c>
      <c r="J5" s="47">
        <v>201835720</v>
      </c>
      <c r="K5" s="47">
        <v>208358284</v>
      </c>
      <c r="L5" s="47">
        <v>215190365</v>
      </c>
      <c r="M5" s="80" t="s">
        <v>197</v>
      </c>
      <c r="N5" s="17"/>
      <c r="O5" s="17"/>
      <c r="P5" s="17"/>
    </row>
    <row r="6" spans="1:16" s="4" customFormat="1" ht="30" customHeight="1" x14ac:dyDescent="0.15">
      <c r="A6" s="18"/>
      <c r="B6" s="86"/>
      <c r="C6" s="89" t="s">
        <v>198</v>
      </c>
      <c r="D6" s="47">
        <v>167481239</v>
      </c>
      <c r="E6" s="47">
        <v>173285917</v>
      </c>
      <c r="F6" s="47">
        <v>177340157</v>
      </c>
      <c r="G6" s="47">
        <v>182013902</v>
      </c>
      <c r="H6" s="47">
        <v>186609648</v>
      </c>
      <c r="I6" s="47">
        <v>190524018</v>
      </c>
      <c r="J6" s="47">
        <v>195889300</v>
      </c>
      <c r="K6" s="47">
        <v>202297989</v>
      </c>
      <c r="L6" s="47">
        <v>208878189</v>
      </c>
      <c r="M6" s="80" t="s">
        <v>199</v>
      </c>
      <c r="N6" s="17"/>
      <c r="O6" s="17"/>
      <c r="P6" s="17"/>
    </row>
    <row r="7" spans="1:16" s="4" customFormat="1" ht="30" customHeight="1" x14ac:dyDescent="0.15">
      <c r="A7" s="18"/>
      <c r="B7" s="55"/>
      <c r="C7" s="90" t="s">
        <v>224</v>
      </c>
      <c r="D7" s="47">
        <v>3339790</v>
      </c>
      <c r="E7" s="47">
        <v>3667913</v>
      </c>
      <c r="F7" s="47">
        <v>4019738</v>
      </c>
      <c r="G7" s="47">
        <v>4746547</v>
      </c>
      <c r="H7" s="47">
        <v>4839350</v>
      </c>
      <c r="I7" s="47">
        <v>5213553</v>
      </c>
      <c r="J7" s="47">
        <v>5946420</v>
      </c>
      <c r="K7" s="47">
        <v>6060451</v>
      </c>
      <c r="L7" s="47">
        <v>6312380</v>
      </c>
      <c r="M7" s="80" t="s">
        <v>200</v>
      </c>
      <c r="N7" s="17"/>
      <c r="O7" s="17"/>
      <c r="P7" s="17"/>
    </row>
    <row r="8" spans="1:16" s="4" customFormat="1" ht="30" customHeight="1" x14ac:dyDescent="0.15">
      <c r="A8" s="18"/>
      <c r="B8" s="180" t="s">
        <v>201</v>
      </c>
      <c r="C8" s="181"/>
      <c r="D8" s="47">
        <v>40387864</v>
      </c>
      <c r="E8" s="47">
        <v>41479548</v>
      </c>
      <c r="F8" s="47">
        <v>43984989</v>
      </c>
      <c r="G8" s="47">
        <v>44800314</v>
      </c>
      <c r="H8" s="47">
        <v>46494089</v>
      </c>
      <c r="I8" s="47">
        <v>47422225</v>
      </c>
      <c r="J8" s="47">
        <v>49823381</v>
      </c>
      <c r="K8" s="47">
        <v>52052377</v>
      </c>
      <c r="L8" s="47">
        <v>55378272</v>
      </c>
      <c r="M8" s="80" t="s">
        <v>202</v>
      </c>
      <c r="N8" s="17"/>
      <c r="O8" s="17"/>
      <c r="P8" s="17"/>
    </row>
    <row r="9" spans="1:16" s="4" customFormat="1" ht="30" customHeight="1" x14ac:dyDescent="0.15">
      <c r="A9" s="97" t="s">
        <v>203</v>
      </c>
      <c r="B9" s="91"/>
      <c r="C9" s="92"/>
      <c r="D9" s="47">
        <v>107755436</v>
      </c>
      <c r="E9" s="47">
        <v>103035499</v>
      </c>
      <c r="F9" s="47">
        <v>104974306</v>
      </c>
      <c r="G9" s="47">
        <v>98642376</v>
      </c>
      <c r="H9" s="47">
        <v>108721903</v>
      </c>
      <c r="I9" s="47">
        <v>121010171</v>
      </c>
      <c r="J9" s="47">
        <v>132817966</v>
      </c>
      <c r="K9" s="47">
        <v>157202219</v>
      </c>
      <c r="L9" s="47">
        <v>159785166</v>
      </c>
      <c r="M9" s="80" t="s">
        <v>204</v>
      </c>
      <c r="N9" s="17"/>
      <c r="O9" s="17"/>
      <c r="P9" s="17"/>
    </row>
    <row r="10" spans="1:16" s="4" customFormat="1" ht="30" customHeight="1" x14ac:dyDescent="0.15">
      <c r="A10" s="29"/>
      <c r="B10" s="174" t="s">
        <v>205</v>
      </c>
      <c r="C10" s="175"/>
      <c r="D10" s="47">
        <v>103780412</v>
      </c>
      <c r="E10" s="47">
        <v>99164241</v>
      </c>
      <c r="F10" s="47">
        <v>99537441</v>
      </c>
      <c r="G10" s="47">
        <v>98223684</v>
      </c>
      <c r="H10" s="47">
        <v>107293695</v>
      </c>
      <c r="I10" s="47">
        <v>117261111</v>
      </c>
      <c r="J10" s="47">
        <v>130996718</v>
      </c>
      <c r="K10" s="47">
        <v>153920286</v>
      </c>
      <c r="L10" s="47">
        <v>155170779</v>
      </c>
      <c r="M10" s="80" t="s">
        <v>206</v>
      </c>
      <c r="N10" s="17"/>
      <c r="O10" s="17"/>
      <c r="P10" s="17"/>
    </row>
    <row r="11" spans="1:16" s="4" customFormat="1" ht="30" customHeight="1" x14ac:dyDescent="0.15">
      <c r="A11" s="18"/>
      <c r="B11" s="54"/>
      <c r="C11" s="89" t="s">
        <v>207</v>
      </c>
      <c r="D11" s="47">
        <v>54999987</v>
      </c>
      <c r="E11" s="47">
        <v>51150474</v>
      </c>
      <c r="F11" s="47">
        <v>46805443</v>
      </c>
      <c r="G11" s="47">
        <v>48510460</v>
      </c>
      <c r="H11" s="47">
        <v>53331359</v>
      </c>
      <c r="I11" s="47">
        <v>60305177</v>
      </c>
      <c r="J11" s="47">
        <v>71743174</v>
      </c>
      <c r="K11" s="47">
        <v>82660420</v>
      </c>
      <c r="L11" s="47">
        <v>82479462</v>
      </c>
      <c r="M11" s="80" t="s">
        <v>208</v>
      </c>
      <c r="N11" s="17"/>
      <c r="O11" s="17"/>
      <c r="P11" s="17"/>
    </row>
    <row r="12" spans="1:16" s="4" customFormat="1" ht="30" customHeight="1" x14ac:dyDescent="0.15">
      <c r="A12" s="18"/>
      <c r="B12" s="86"/>
      <c r="C12" s="93" t="s">
        <v>209</v>
      </c>
      <c r="D12" s="47">
        <v>32891519</v>
      </c>
      <c r="E12" s="47">
        <v>31499246</v>
      </c>
      <c r="F12" s="47">
        <v>34765829</v>
      </c>
      <c r="G12" s="47">
        <v>30242330</v>
      </c>
      <c r="H12" s="47">
        <v>33500661</v>
      </c>
      <c r="I12" s="47">
        <v>34925893</v>
      </c>
      <c r="J12" s="47">
        <v>36124431</v>
      </c>
      <c r="K12" s="47">
        <v>45461951</v>
      </c>
      <c r="L12" s="47">
        <v>45443396</v>
      </c>
      <c r="M12" s="80" t="s">
        <v>210</v>
      </c>
      <c r="N12" s="17"/>
      <c r="O12" s="17"/>
      <c r="P12" s="17"/>
    </row>
    <row r="13" spans="1:16" s="4" customFormat="1" ht="30" customHeight="1" x14ac:dyDescent="0.15">
      <c r="A13" s="18"/>
      <c r="B13" s="78"/>
      <c r="C13" s="93" t="s">
        <v>34</v>
      </c>
      <c r="D13" s="47">
        <v>15872445</v>
      </c>
      <c r="E13" s="47">
        <v>16485353</v>
      </c>
      <c r="F13" s="47">
        <v>17759002</v>
      </c>
      <c r="G13" s="47">
        <v>19492958</v>
      </c>
      <c r="H13" s="47">
        <v>20468590</v>
      </c>
      <c r="I13" s="47">
        <v>22030041</v>
      </c>
      <c r="J13" s="47">
        <v>23129113</v>
      </c>
      <c r="K13" s="47">
        <v>25764461</v>
      </c>
      <c r="L13" s="47">
        <v>27196437</v>
      </c>
      <c r="M13" s="80" t="s">
        <v>211</v>
      </c>
      <c r="N13" s="17"/>
      <c r="O13" s="17"/>
      <c r="P13" s="17"/>
    </row>
    <row r="14" spans="1:16" s="4" customFormat="1" ht="30" customHeight="1" x14ac:dyDescent="0.15">
      <c r="A14" s="18"/>
      <c r="B14" s="174" t="s">
        <v>212</v>
      </c>
      <c r="C14" s="176"/>
      <c r="D14" s="47">
        <v>3954413</v>
      </c>
      <c r="E14" s="47">
        <v>3407417</v>
      </c>
      <c r="F14" s="47">
        <v>4782082</v>
      </c>
      <c r="G14" s="47">
        <v>384294</v>
      </c>
      <c r="H14" s="47">
        <v>1485371</v>
      </c>
      <c r="I14" s="47">
        <v>3749060</v>
      </c>
      <c r="J14" s="47">
        <v>1821248</v>
      </c>
      <c r="K14" s="47">
        <v>3356756</v>
      </c>
      <c r="L14" s="47">
        <v>4750425</v>
      </c>
      <c r="M14" s="98" t="s">
        <v>213</v>
      </c>
      <c r="N14" s="17"/>
      <c r="O14" s="17"/>
      <c r="P14" s="17"/>
    </row>
    <row r="15" spans="1:16" s="4" customFormat="1" ht="30" customHeight="1" x14ac:dyDescent="0.15">
      <c r="A15" s="175" t="s">
        <v>214</v>
      </c>
      <c r="B15" s="177"/>
      <c r="C15" s="177"/>
      <c r="D15" s="47">
        <v>-16021247</v>
      </c>
      <c r="E15" s="47">
        <v>-6510134</v>
      </c>
      <c r="F15" s="47">
        <v>-591079</v>
      </c>
      <c r="G15" s="47">
        <v>17456974</v>
      </c>
      <c r="H15" s="47">
        <v>15911260</v>
      </c>
      <c r="I15" s="47">
        <v>16861955</v>
      </c>
      <c r="J15" s="47">
        <v>15334597</v>
      </c>
      <c r="K15" s="47">
        <v>8128629</v>
      </c>
      <c r="L15" s="47">
        <v>18030128</v>
      </c>
      <c r="M15" s="80" t="s">
        <v>215</v>
      </c>
      <c r="N15" s="17"/>
      <c r="O15" s="17"/>
      <c r="P15" s="17"/>
    </row>
    <row r="16" spans="1:16" s="4" customFormat="1" ht="30" customHeight="1" x14ac:dyDescent="0.15">
      <c r="A16" s="175" t="s">
        <v>216</v>
      </c>
      <c r="B16" s="177"/>
      <c r="C16" s="177"/>
      <c r="D16" s="47">
        <v>251998</v>
      </c>
      <c r="E16" s="47">
        <v>166788</v>
      </c>
      <c r="F16" s="47">
        <v>-818482</v>
      </c>
      <c r="G16" s="47">
        <v>-1260258</v>
      </c>
      <c r="H16" s="47">
        <v>-563757</v>
      </c>
      <c r="I16" s="47">
        <v>946384</v>
      </c>
      <c r="J16" s="47">
        <v>16298</v>
      </c>
      <c r="K16" s="47">
        <v>163652</v>
      </c>
      <c r="L16" s="47">
        <v>-1158049</v>
      </c>
      <c r="M16" s="80" t="s">
        <v>217</v>
      </c>
      <c r="N16" s="17"/>
      <c r="O16" s="17"/>
      <c r="P16" s="17"/>
    </row>
    <row r="17" spans="1:16" s="4" customFormat="1" ht="30" customHeight="1" x14ac:dyDescent="0.15">
      <c r="A17" s="178" t="s">
        <v>218</v>
      </c>
      <c r="B17" s="178"/>
      <c r="C17" s="175"/>
      <c r="D17" s="47">
        <v>300716256</v>
      </c>
      <c r="E17" s="47">
        <v>313748238</v>
      </c>
      <c r="F17" s="47">
        <v>327820620</v>
      </c>
      <c r="G17" s="47">
        <v>346430719</v>
      </c>
      <c r="H17" s="47">
        <v>362159526</v>
      </c>
      <c r="I17" s="47">
        <v>381978306</v>
      </c>
      <c r="J17" s="47">
        <v>399827962</v>
      </c>
      <c r="K17" s="47">
        <v>426172886</v>
      </c>
      <c r="L17" s="47">
        <v>446863723</v>
      </c>
      <c r="M17" s="80" t="s">
        <v>219</v>
      </c>
      <c r="N17" s="17"/>
      <c r="O17" s="17"/>
      <c r="P17" s="17"/>
    </row>
    <row r="18" spans="1:16" s="4" customFormat="1" ht="30" customHeight="1" x14ac:dyDescent="0.15">
      <c r="A18" s="94" t="s">
        <v>220</v>
      </c>
      <c r="B18" s="94"/>
      <c r="C18" s="95"/>
      <c r="D18" s="48">
        <f>D5/11618962*1000</f>
        <v>14702.635398928063</v>
      </c>
      <c r="E18" s="48">
        <f>E5/11825310*1000</f>
        <v>14964.233664910264</v>
      </c>
      <c r="F18" s="48">
        <f>F5/11974482*1000</f>
        <v>15145.367290209297</v>
      </c>
      <c r="G18" s="48">
        <f>G5/12126274*1000</f>
        <v>15401.001412305215</v>
      </c>
      <c r="H18" s="48">
        <f>H5/12282013*1000</f>
        <v>15587.437661888162</v>
      </c>
      <c r="I18" s="48">
        <f>I5/12423017*1000</f>
        <v>15756.04146722169</v>
      </c>
      <c r="J18" s="48">
        <f>J5/12600313*1000</f>
        <v>16018.310021346295</v>
      </c>
      <c r="K18" s="48">
        <f>K5/12785790*1000</f>
        <v>16296.082134932607</v>
      </c>
      <c r="L18" s="48">
        <f>L5/13031356*1000</f>
        <v>16513.274980746439</v>
      </c>
      <c r="M18" s="81" t="s">
        <v>221</v>
      </c>
      <c r="N18" s="17"/>
      <c r="O18" s="17"/>
      <c r="P18" s="17"/>
    </row>
    <row r="19" spans="1:16" s="8" customFormat="1" ht="20.100000000000001" customHeight="1" x14ac:dyDescent="0.15">
      <c r="A19" s="144" t="s">
        <v>222</v>
      </c>
      <c r="B19" s="144"/>
      <c r="C19" s="144"/>
      <c r="D19" s="144"/>
      <c r="E19" s="144"/>
      <c r="F19" s="168" t="s">
        <v>51</v>
      </c>
      <c r="G19" s="168"/>
      <c r="H19" s="168"/>
      <c r="I19" s="168"/>
      <c r="J19" s="168"/>
      <c r="K19" s="168"/>
      <c r="L19" s="168"/>
      <c r="M19" s="168"/>
      <c r="N19" s="17"/>
      <c r="O19" s="17"/>
      <c r="P19" s="17"/>
    </row>
    <row r="20" spans="1:16" s="66" customFormat="1" ht="14.25" x14ac:dyDescent="0.15">
      <c r="A20" s="43" t="s">
        <v>230</v>
      </c>
      <c r="B20" s="43"/>
      <c r="C20" s="43"/>
    </row>
    <row r="21" spans="1:16" s="66" customFormat="1" ht="14.25" x14ac:dyDescent="0.15">
      <c r="D21" s="99"/>
      <c r="E21" s="99"/>
      <c r="F21" s="99"/>
      <c r="G21" s="99"/>
      <c r="H21" s="99"/>
      <c r="I21" s="99"/>
      <c r="J21" s="99"/>
      <c r="K21" s="99"/>
    </row>
    <row r="22" spans="1:16" s="66" customFormat="1" ht="14.25" x14ac:dyDescent="0.15"/>
    <row r="23" spans="1:16" s="66" customFormat="1" ht="14.25" x14ac:dyDescent="0.15"/>
    <row r="24" spans="1:16" s="66" customFormat="1" ht="14.25" x14ac:dyDescent="0.15"/>
    <row r="25" spans="1:16" s="66" customFormat="1" ht="14.25" x14ac:dyDescent="0.15"/>
    <row r="26" spans="1:16" s="66" customFormat="1" ht="14.25" x14ac:dyDescent="0.15"/>
    <row r="27" spans="1:16" s="66" customFormat="1" ht="14.25" x14ac:dyDescent="0.15"/>
    <row r="28" spans="1:16" s="66" customFormat="1" ht="14.25" x14ac:dyDescent="0.15"/>
  </sheetData>
  <mergeCells count="14">
    <mergeCell ref="A19:E19"/>
    <mergeCell ref="F19:M19"/>
    <mergeCell ref="F2:M2"/>
    <mergeCell ref="B8:C8"/>
    <mergeCell ref="B10:C10"/>
    <mergeCell ref="B14:C14"/>
    <mergeCell ref="A15:C15"/>
    <mergeCell ref="A16:C16"/>
    <mergeCell ref="A17:C17"/>
    <mergeCell ref="A1:G1"/>
    <mergeCell ref="H1:M1"/>
    <mergeCell ref="A2:C2"/>
    <mergeCell ref="A3:C3"/>
    <mergeCell ref="A4:C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1.지역소득</vt:lpstr>
      <vt:lpstr>2.제도부문별 지역소득</vt:lpstr>
      <vt:lpstr>3.경제활동별 도내총생산(당해년가격)</vt:lpstr>
      <vt:lpstr>4.경제활동별 도내총생산(기준년가격)</vt:lpstr>
      <vt:lpstr>5.도내총생산에대한지출(당해년가격)</vt:lpstr>
      <vt:lpstr>6.도내총생산에대한지출(기준년가격)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2017-12-22T08:32:03Z</cp:lastPrinted>
  <dcterms:created xsi:type="dcterms:W3CDTF">1998-11-09T13:10:48Z</dcterms:created>
  <dcterms:modified xsi:type="dcterms:W3CDTF">2020-12-10T06:28:45Z</dcterms:modified>
</cp:coreProperties>
</file>