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8315" windowHeight="11880"/>
  </bookViews>
  <sheets>
    <sheet name="1. 행정구역" sheetId="1" r:id="rId1"/>
    <sheet name="2. 인구추이" sheetId="2" r:id="rId2"/>
    <sheet name="3. 사망원인별사망" sheetId="3" r:id="rId3"/>
    <sheet name="4. 혼인율" sheetId="4" r:id="rId4"/>
    <sheet name="5. 이혼율" sheetId="5" r:id="rId5"/>
    <sheet name="6.여성가구주 현황" sheetId="6" r:id="rId6"/>
    <sheet name="7. 시ㆍ군별 세대 및 인구(주민등록)" sheetId="7" r:id="rId7"/>
    <sheet name="8.경지면적" sheetId="8" r:id="rId8"/>
    <sheet name="9.상수도" sheetId="9" r:id="rId9"/>
    <sheet name="10.시군별자동차등록" sheetId="10" r:id="rId10"/>
    <sheet name="11.지방세부담" sheetId="11" r:id="rId11"/>
    <sheet name="12.시군공무원" sheetId="12" r:id="rId12"/>
    <sheet name="13.관내관공서 및 주요기관(1-2) " sheetId="13" r:id="rId13"/>
  </sheets>
  <definedNames>
    <definedName name="_xlnm.Print_Area" localSheetId="1">'2. 인구추이'!$A$1:$P$58</definedName>
    <definedName name="_xlnm.Print_Area" localSheetId="3">'4. 혼인율'!$A$1:$Q$28</definedName>
    <definedName name="_xlnm.Print_Area" localSheetId="4">'5. 이혼율'!$A$1:$Q$28</definedName>
    <definedName name="_xlnm.Print_Area" localSheetId="6">'7. 시ㆍ군별 세대 및 인구(주민등록)'!$A$1:$R$52</definedName>
  </definedNames>
  <calcPr calcId="145621"/>
</workbook>
</file>

<file path=xl/calcChain.xml><?xml version="1.0" encoding="utf-8"?>
<calcChain xmlns="http://schemas.openxmlformats.org/spreadsheetml/2006/main">
  <c r="B39" i="13" l="1"/>
  <c r="B40" i="13"/>
  <c r="B41" i="13"/>
  <c r="B42" i="13"/>
  <c r="B43" i="13"/>
  <c r="B44" i="13"/>
  <c r="B45" i="13"/>
  <c r="B46" i="13"/>
  <c r="B47" i="13"/>
  <c r="B38" i="13"/>
  <c r="B17" i="13"/>
  <c r="B18" i="13"/>
  <c r="B19" i="13"/>
  <c r="B20" i="13"/>
  <c r="B21" i="13"/>
  <c r="B22" i="13"/>
  <c r="B23" i="13"/>
  <c r="B24" i="13"/>
  <c r="B25" i="13"/>
  <c r="B26" i="13"/>
  <c r="B27" i="13"/>
  <c r="B28" i="13"/>
  <c r="B29" i="13"/>
  <c r="B30" i="13"/>
  <c r="B31" i="13"/>
  <c r="B32" i="13"/>
  <c r="B33" i="13"/>
  <c r="B34" i="13"/>
  <c r="B35" i="13"/>
  <c r="B36" i="13"/>
  <c r="B16" i="13"/>
  <c r="AR37" i="13"/>
  <c r="AR15" i="13"/>
  <c r="AR14" i="13" s="1"/>
  <c r="AQ37" i="13"/>
  <c r="AQ15" i="13"/>
  <c r="AQ14" i="13"/>
  <c r="AP37" i="13"/>
  <c r="AP14" i="13" s="1"/>
  <c r="AP15" i="13"/>
  <c r="AO37" i="13"/>
  <c r="AO15" i="13"/>
  <c r="AO14" i="13" s="1"/>
  <c r="AN37" i="13"/>
  <c r="AN15" i="13"/>
  <c r="AM37" i="13"/>
  <c r="AM15" i="13"/>
  <c r="AM14" i="13" s="1"/>
  <c r="AL37" i="13"/>
  <c r="AL15" i="13"/>
  <c r="AK37" i="13"/>
  <c r="AK15" i="13"/>
  <c r="AK14" i="13" s="1"/>
  <c r="AJ37" i="13"/>
  <c r="AJ15" i="13"/>
  <c r="AE37" i="13"/>
  <c r="AD37" i="13"/>
  <c r="AD14" i="13" s="1"/>
  <c r="AC37" i="13"/>
  <c r="AB37" i="13"/>
  <c r="AA37" i="13"/>
  <c r="Z37" i="13"/>
  <c r="Z14" i="13" s="1"/>
  <c r="Y37" i="13"/>
  <c r="AE15" i="13"/>
  <c r="AD15" i="13"/>
  <c r="AC15" i="13"/>
  <c r="AB15" i="13"/>
  <c r="AB14" i="13" s="1"/>
  <c r="AA15" i="13"/>
  <c r="AA14" i="13" s="1"/>
  <c r="Z15" i="13"/>
  <c r="Y15" i="13"/>
  <c r="AE14" i="13"/>
  <c r="V37" i="13"/>
  <c r="U37" i="13"/>
  <c r="T37" i="13"/>
  <c r="S37" i="13"/>
  <c r="R37" i="13"/>
  <c r="Q37" i="13"/>
  <c r="P37" i="13"/>
  <c r="O37" i="13"/>
  <c r="N37" i="13"/>
  <c r="V15" i="13"/>
  <c r="U15" i="13"/>
  <c r="T15" i="13"/>
  <c r="T14" i="13" s="1"/>
  <c r="S15" i="13"/>
  <c r="S14" i="13" s="1"/>
  <c r="R15" i="13"/>
  <c r="Q15" i="13"/>
  <c r="P15" i="13"/>
  <c r="P14" i="13" s="1"/>
  <c r="O15" i="13"/>
  <c r="O14" i="13" s="1"/>
  <c r="N15" i="13"/>
  <c r="L37" i="13"/>
  <c r="L14" i="13" s="1"/>
  <c r="K37" i="13"/>
  <c r="J37" i="13"/>
  <c r="I37" i="13"/>
  <c r="H37" i="13"/>
  <c r="H14" i="13" s="1"/>
  <c r="G37" i="13"/>
  <c r="F37" i="13"/>
  <c r="E37" i="13"/>
  <c r="D37" i="13"/>
  <c r="L15" i="13"/>
  <c r="K15" i="13"/>
  <c r="K14" i="13" s="1"/>
  <c r="J15" i="13"/>
  <c r="J14" i="13" s="1"/>
  <c r="I15" i="13"/>
  <c r="H15" i="13"/>
  <c r="G15" i="13"/>
  <c r="F15" i="13"/>
  <c r="F14" i="13" s="1"/>
  <c r="E15" i="13"/>
  <c r="E14" i="13" s="1"/>
  <c r="D15" i="13"/>
  <c r="C14" i="13"/>
  <c r="V37" i="12"/>
  <c r="U37" i="12"/>
  <c r="U14" i="12" s="1"/>
  <c r="T37" i="12"/>
  <c r="S37" i="12"/>
  <c r="R37" i="12"/>
  <c r="Q37" i="12"/>
  <c r="Q14" i="12" s="1"/>
  <c r="P37" i="12"/>
  <c r="O37" i="12"/>
  <c r="N37" i="12"/>
  <c r="V15" i="12"/>
  <c r="V14" i="12" s="1"/>
  <c r="U15" i="12"/>
  <c r="T15" i="12"/>
  <c r="S15" i="12"/>
  <c r="R15" i="12"/>
  <c r="R14" i="12" s="1"/>
  <c r="Q15" i="12"/>
  <c r="P15" i="12"/>
  <c r="O15" i="12"/>
  <c r="N15" i="12"/>
  <c r="N14" i="12" s="1"/>
  <c r="T14" i="12"/>
  <c r="S14" i="12"/>
  <c r="P14" i="12"/>
  <c r="O14" i="12"/>
  <c r="E47" i="12"/>
  <c r="B47" i="12"/>
  <c r="E46" i="12"/>
  <c r="B46" i="12" s="1"/>
  <c r="E45" i="12"/>
  <c r="B45" i="12"/>
  <c r="E44" i="12"/>
  <c r="B44" i="12" s="1"/>
  <c r="E43" i="12"/>
  <c r="B43" i="12" s="1"/>
  <c r="E42" i="12"/>
  <c r="B42" i="12" s="1"/>
  <c r="E41" i="12"/>
  <c r="B41" i="12"/>
  <c r="E40" i="12"/>
  <c r="B40" i="12" s="1"/>
  <c r="E39" i="12"/>
  <c r="B39" i="12"/>
  <c r="E38" i="12"/>
  <c r="B38" i="12" s="1"/>
  <c r="L37" i="12"/>
  <c r="K37" i="12"/>
  <c r="J37" i="12"/>
  <c r="I37" i="12"/>
  <c r="H37" i="12"/>
  <c r="G37" i="12"/>
  <c r="F37" i="12"/>
  <c r="D37" i="12"/>
  <c r="C37" i="12"/>
  <c r="E36" i="12"/>
  <c r="B36" i="12"/>
  <c r="E35" i="12"/>
  <c r="B35" i="12" s="1"/>
  <c r="E34" i="12"/>
  <c r="B34" i="12"/>
  <c r="E33" i="12"/>
  <c r="B33" i="12" s="1"/>
  <c r="E32" i="12"/>
  <c r="B32" i="12" s="1"/>
  <c r="E31" i="12"/>
  <c r="B31" i="12" s="1"/>
  <c r="E30" i="12"/>
  <c r="B30" i="12" s="1"/>
  <c r="E29" i="12"/>
  <c r="B29" i="12" s="1"/>
  <c r="E28" i="12"/>
  <c r="B28" i="12" s="1"/>
  <c r="E27" i="12"/>
  <c r="B27" i="12" s="1"/>
  <c r="E26" i="12"/>
  <c r="B26" i="12" s="1"/>
  <c r="E25" i="12"/>
  <c r="B25" i="12" s="1"/>
  <c r="E24" i="12"/>
  <c r="B24" i="12" s="1"/>
  <c r="E23" i="12"/>
  <c r="B23" i="12" s="1"/>
  <c r="E22" i="12"/>
  <c r="B22" i="12" s="1"/>
  <c r="E21" i="12"/>
  <c r="B21" i="12" s="1"/>
  <c r="E20" i="12"/>
  <c r="B20" i="12" s="1"/>
  <c r="E19" i="12"/>
  <c r="B19" i="12" s="1"/>
  <c r="E18" i="12"/>
  <c r="B18" i="12" s="1"/>
  <c r="E17" i="12"/>
  <c r="B17" i="12" s="1"/>
  <c r="E16" i="12"/>
  <c r="B16" i="12" s="1"/>
  <c r="L15" i="12"/>
  <c r="L14" i="12" s="1"/>
  <c r="K15" i="12"/>
  <c r="J15" i="12"/>
  <c r="J14" i="12" s="1"/>
  <c r="I15" i="12"/>
  <c r="H15" i="12"/>
  <c r="H14" i="12" s="1"/>
  <c r="G15" i="12"/>
  <c r="F15" i="12"/>
  <c r="F14" i="12" s="1"/>
  <c r="D15" i="12"/>
  <c r="D14" i="12" s="1"/>
  <c r="C15" i="12"/>
  <c r="K14" i="12"/>
  <c r="I14" i="12"/>
  <c r="G14" i="12"/>
  <c r="C14" i="12"/>
  <c r="D14" i="13" l="1"/>
  <c r="AJ14" i="13"/>
  <c r="AL14" i="13"/>
  <c r="AN14" i="13"/>
  <c r="Y14" i="13"/>
  <c r="AC14" i="13"/>
  <c r="N14" i="13"/>
  <c r="R14" i="13"/>
  <c r="V14" i="13"/>
  <c r="Q14" i="13"/>
  <c r="U14" i="13"/>
  <c r="I14" i="13"/>
  <c r="B37" i="13"/>
  <c r="B15" i="13"/>
  <c r="E37" i="12"/>
  <c r="B15" i="12"/>
  <c r="B37" i="12"/>
  <c r="E15" i="12"/>
  <c r="E14" i="12" s="1"/>
  <c r="B14" i="13" l="1"/>
  <c r="B14" i="12"/>
  <c r="O16" i="11" l="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14" i="11"/>
  <c r="B39" i="11"/>
  <c r="B40" i="11"/>
  <c r="B41" i="11"/>
  <c r="B42" i="11"/>
  <c r="B43" i="11"/>
  <c r="B44" i="11"/>
  <c r="B45" i="11"/>
  <c r="B46" i="11"/>
  <c r="B47" i="11"/>
  <c r="B48" i="11"/>
  <c r="B38" i="11"/>
  <c r="B18" i="11"/>
  <c r="B19" i="11"/>
  <c r="B20" i="11"/>
  <c r="B21" i="11"/>
  <c r="B22" i="11"/>
  <c r="B23" i="11"/>
  <c r="B24" i="11"/>
  <c r="B25" i="11"/>
  <c r="B26" i="11"/>
  <c r="B27" i="11"/>
  <c r="B28" i="11"/>
  <c r="B29" i="11"/>
  <c r="B30" i="11"/>
  <c r="B31" i="11"/>
  <c r="B32" i="11"/>
  <c r="B33" i="11"/>
  <c r="B34" i="11"/>
  <c r="B35" i="11"/>
  <c r="B36" i="11"/>
  <c r="B37" i="11"/>
  <c r="B17" i="11"/>
  <c r="B15" i="11"/>
  <c r="M38" i="11"/>
  <c r="M14" i="11" s="1"/>
  <c r="M16" i="11"/>
  <c r="I38" i="11"/>
  <c r="I16" i="11"/>
  <c r="I14" i="11"/>
  <c r="F38" i="11"/>
  <c r="F16" i="11"/>
  <c r="F14" i="11" s="1"/>
  <c r="D38" i="11"/>
  <c r="D16" i="11"/>
  <c r="D14" i="11" s="1"/>
  <c r="B16" i="11" l="1"/>
  <c r="B14" i="11"/>
  <c r="O14" i="11" s="1"/>
  <c r="V48" i="10" l="1"/>
  <c r="V47" i="10"/>
  <c r="R47" i="10"/>
  <c r="N47" i="10"/>
  <c r="J47" i="10"/>
  <c r="F47" i="10"/>
  <c r="E47" i="10"/>
  <c r="D47" i="10"/>
  <c r="C47" i="10"/>
  <c r="B47" i="10" s="1"/>
  <c r="V46" i="10"/>
  <c r="R46" i="10"/>
  <c r="N46" i="10"/>
  <c r="J46" i="10"/>
  <c r="F46" i="10"/>
  <c r="E46" i="10"/>
  <c r="D46" i="10"/>
  <c r="C46" i="10"/>
  <c r="B46" i="10" s="1"/>
  <c r="V45" i="10"/>
  <c r="R45" i="10"/>
  <c r="N45" i="10"/>
  <c r="J45" i="10"/>
  <c r="F45" i="10"/>
  <c r="E45" i="10"/>
  <c r="D45" i="10"/>
  <c r="C45" i="10"/>
  <c r="B45" i="10"/>
  <c r="V44" i="10"/>
  <c r="R44" i="10"/>
  <c r="N44" i="10"/>
  <c r="J44" i="10"/>
  <c r="F44" i="10"/>
  <c r="E44" i="10"/>
  <c r="D44" i="10"/>
  <c r="C44" i="10"/>
  <c r="B44" i="10" s="1"/>
  <c r="V43" i="10"/>
  <c r="R43" i="10"/>
  <c r="N43" i="10"/>
  <c r="J43" i="10"/>
  <c r="F43" i="10"/>
  <c r="E43" i="10"/>
  <c r="D43" i="10"/>
  <c r="B43" i="10" s="1"/>
  <c r="C43" i="10"/>
  <c r="V42" i="10"/>
  <c r="R42" i="10"/>
  <c r="N42" i="10"/>
  <c r="J42" i="10"/>
  <c r="F42" i="10"/>
  <c r="E42" i="10"/>
  <c r="D42" i="10"/>
  <c r="C42" i="10"/>
  <c r="B42" i="10" s="1"/>
  <c r="V41" i="10"/>
  <c r="V37" i="10" s="1"/>
  <c r="R41" i="10"/>
  <c r="N41" i="10"/>
  <c r="J41" i="10"/>
  <c r="F41" i="10"/>
  <c r="F37" i="10" s="1"/>
  <c r="E41" i="10"/>
  <c r="D41" i="10"/>
  <c r="C41" i="10"/>
  <c r="B41" i="10"/>
  <c r="V40" i="10"/>
  <c r="R40" i="10"/>
  <c r="N40" i="10"/>
  <c r="J40" i="10"/>
  <c r="J37" i="10" s="1"/>
  <c r="F40" i="10"/>
  <c r="E40" i="10"/>
  <c r="D40" i="10"/>
  <c r="C40" i="10"/>
  <c r="B40" i="10" s="1"/>
  <c r="V39" i="10"/>
  <c r="R39" i="10"/>
  <c r="N39" i="10"/>
  <c r="N37" i="10" s="1"/>
  <c r="J39" i="10"/>
  <c r="F39" i="10"/>
  <c r="E39" i="10"/>
  <c r="D39" i="10"/>
  <c r="B39" i="10" s="1"/>
  <c r="C39" i="10"/>
  <c r="V38" i="10"/>
  <c r="R38" i="10"/>
  <c r="R37" i="10" s="1"/>
  <c r="N38" i="10"/>
  <c r="J38" i="10"/>
  <c r="F38" i="10"/>
  <c r="E38" i="10"/>
  <c r="E37" i="10" s="1"/>
  <c r="D38" i="10"/>
  <c r="C38" i="10"/>
  <c r="B38" i="10" s="1"/>
  <c r="B37" i="10" s="1"/>
  <c r="X37" i="10"/>
  <c r="W37" i="10"/>
  <c r="U37" i="10"/>
  <c r="T37" i="10"/>
  <c r="S37" i="10"/>
  <c r="Q37" i="10"/>
  <c r="P37" i="10"/>
  <c r="O37" i="10"/>
  <c r="M37" i="10"/>
  <c r="L37" i="10"/>
  <c r="K37" i="10"/>
  <c r="I37" i="10"/>
  <c r="H37" i="10"/>
  <c r="G37" i="10"/>
  <c r="D37" i="10"/>
  <c r="V36" i="10"/>
  <c r="R36" i="10"/>
  <c r="N36" i="10"/>
  <c r="J36" i="10"/>
  <c r="F36" i="10"/>
  <c r="E36" i="10"/>
  <c r="D36" i="10"/>
  <c r="C36" i="10"/>
  <c r="B36" i="10" s="1"/>
  <c r="V35" i="10"/>
  <c r="R35" i="10"/>
  <c r="N35" i="10"/>
  <c r="J35" i="10"/>
  <c r="F35" i="10"/>
  <c r="E35" i="10"/>
  <c r="D35" i="10"/>
  <c r="C35" i="10"/>
  <c r="B35" i="10"/>
  <c r="V34" i="10"/>
  <c r="R34" i="10"/>
  <c r="N34" i="10"/>
  <c r="J34" i="10"/>
  <c r="F34" i="10"/>
  <c r="E34" i="10"/>
  <c r="D34" i="10"/>
  <c r="C34" i="10"/>
  <c r="B34" i="10" s="1"/>
  <c r="V33" i="10"/>
  <c r="R33" i="10"/>
  <c r="N33" i="10"/>
  <c r="J33" i="10"/>
  <c r="F33" i="10"/>
  <c r="E33" i="10"/>
  <c r="D33" i="10"/>
  <c r="B33" i="10" s="1"/>
  <c r="C33" i="10"/>
  <c r="V32" i="10"/>
  <c r="R32" i="10"/>
  <c r="N32" i="10"/>
  <c r="J32" i="10"/>
  <c r="F32" i="10"/>
  <c r="E32" i="10"/>
  <c r="D32" i="10"/>
  <c r="C32" i="10"/>
  <c r="B32" i="10" s="1"/>
  <c r="V31" i="10"/>
  <c r="R31" i="10"/>
  <c r="N31" i="10"/>
  <c r="J31" i="10"/>
  <c r="F31" i="10"/>
  <c r="E31" i="10"/>
  <c r="D31" i="10"/>
  <c r="C31" i="10"/>
  <c r="B31" i="10"/>
  <c r="V30" i="10"/>
  <c r="R30" i="10"/>
  <c r="N30" i="10"/>
  <c r="J30" i="10"/>
  <c r="F30" i="10"/>
  <c r="E30" i="10"/>
  <c r="D30" i="10"/>
  <c r="C30" i="10"/>
  <c r="B30" i="10" s="1"/>
  <c r="V29" i="10"/>
  <c r="R29" i="10"/>
  <c r="N29" i="10"/>
  <c r="J29" i="10"/>
  <c r="F29" i="10"/>
  <c r="E29" i="10"/>
  <c r="D29" i="10"/>
  <c r="B29" i="10" s="1"/>
  <c r="C29" i="10"/>
  <c r="V28" i="10"/>
  <c r="R28" i="10"/>
  <c r="N28" i="10"/>
  <c r="J28" i="10"/>
  <c r="F28" i="10"/>
  <c r="E28" i="10"/>
  <c r="D28" i="10"/>
  <c r="C28" i="10"/>
  <c r="B28" i="10" s="1"/>
  <c r="V27" i="10"/>
  <c r="R27" i="10"/>
  <c r="N27" i="10"/>
  <c r="J27" i="10"/>
  <c r="F27" i="10"/>
  <c r="E27" i="10"/>
  <c r="D27" i="10"/>
  <c r="C27" i="10"/>
  <c r="B27" i="10"/>
  <c r="V26" i="10"/>
  <c r="R26" i="10"/>
  <c r="N26" i="10"/>
  <c r="J26" i="10"/>
  <c r="F26" i="10"/>
  <c r="E26" i="10"/>
  <c r="D26" i="10"/>
  <c r="C26" i="10"/>
  <c r="B26" i="10" s="1"/>
  <c r="V25" i="10"/>
  <c r="R25" i="10"/>
  <c r="N25" i="10"/>
  <c r="J25" i="10"/>
  <c r="F25" i="10"/>
  <c r="E25" i="10"/>
  <c r="D25" i="10"/>
  <c r="B25" i="10" s="1"/>
  <c r="C25" i="10"/>
  <c r="V24" i="10"/>
  <c r="R24" i="10"/>
  <c r="N24" i="10"/>
  <c r="J24" i="10"/>
  <c r="F24" i="10"/>
  <c r="E24" i="10"/>
  <c r="D24" i="10"/>
  <c r="C24" i="10"/>
  <c r="B24" i="10" s="1"/>
  <c r="V23" i="10"/>
  <c r="R23" i="10"/>
  <c r="N23" i="10"/>
  <c r="J23" i="10"/>
  <c r="F23" i="10"/>
  <c r="E23" i="10"/>
  <c r="D23" i="10"/>
  <c r="C23" i="10"/>
  <c r="B23" i="10"/>
  <c r="V22" i="10"/>
  <c r="R22" i="10"/>
  <c r="N22" i="10"/>
  <c r="J22" i="10"/>
  <c r="F22" i="10"/>
  <c r="E22" i="10"/>
  <c r="D22" i="10"/>
  <c r="C22" i="10"/>
  <c r="B22" i="10" s="1"/>
  <c r="V21" i="10"/>
  <c r="R21" i="10"/>
  <c r="N21" i="10"/>
  <c r="J21" i="10"/>
  <c r="F21" i="10"/>
  <c r="E21" i="10"/>
  <c r="D21" i="10"/>
  <c r="B21" i="10" s="1"/>
  <c r="C21" i="10"/>
  <c r="V20" i="10"/>
  <c r="R20" i="10"/>
  <c r="N20" i="10"/>
  <c r="J20" i="10"/>
  <c r="F20" i="10"/>
  <c r="E20" i="10"/>
  <c r="B20" i="10" s="1"/>
  <c r="D20" i="10"/>
  <c r="C20" i="10"/>
  <c r="V19" i="10"/>
  <c r="R19" i="10"/>
  <c r="N19" i="10"/>
  <c r="J19" i="10"/>
  <c r="F19" i="10"/>
  <c r="E19" i="10"/>
  <c r="D19" i="10"/>
  <c r="C19" i="10"/>
  <c r="B19" i="10"/>
  <c r="V18" i="10"/>
  <c r="R18" i="10"/>
  <c r="N18" i="10"/>
  <c r="J18" i="10"/>
  <c r="J15" i="10" s="1"/>
  <c r="J14" i="10" s="1"/>
  <c r="F18" i="10"/>
  <c r="E18" i="10"/>
  <c r="D18" i="10"/>
  <c r="C18" i="10"/>
  <c r="B18" i="10" s="1"/>
  <c r="V17" i="10"/>
  <c r="R17" i="10"/>
  <c r="N17" i="10"/>
  <c r="N15" i="10" s="1"/>
  <c r="N14" i="10" s="1"/>
  <c r="J17" i="10"/>
  <c r="F17" i="10"/>
  <c r="E17" i="10"/>
  <c r="D17" i="10"/>
  <c r="B17" i="10" s="1"/>
  <c r="C17" i="10"/>
  <c r="V16" i="10"/>
  <c r="V15" i="10" s="1"/>
  <c r="V14" i="10" s="1"/>
  <c r="R16" i="10"/>
  <c r="R15" i="10" s="1"/>
  <c r="R14" i="10" s="1"/>
  <c r="N16" i="10"/>
  <c r="J16" i="10"/>
  <c r="F16" i="10"/>
  <c r="F15" i="10" s="1"/>
  <c r="F14" i="10" s="1"/>
  <c r="E16" i="10"/>
  <c r="B16" i="10" s="1"/>
  <c r="D16" i="10"/>
  <c r="C16" i="10"/>
  <c r="X15" i="10"/>
  <c r="X14" i="10" s="1"/>
  <c r="W15" i="10"/>
  <c r="U15" i="10"/>
  <c r="U14" i="10" s="1"/>
  <c r="T15" i="10"/>
  <c r="T14" i="10" s="1"/>
  <c r="S15" i="10"/>
  <c r="Q15" i="10"/>
  <c r="Q14" i="10" s="1"/>
  <c r="P15" i="10"/>
  <c r="P14" i="10" s="1"/>
  <c r="O15" i="10"/>
  <c r="M15" i="10"/>
  <c r="M14" i="10" s="1"/>
  <c r="L15" i="10"/>
  <c r="L14" i="10" s="1"/>
  <c r="K15" i="10"/>
  <c r="I15" i="10"/>
  <c r="I14" i="10" s="1"/>
  <c r="H15" i="10"/>
  <c r="H14" i="10" s="1"/>
  <c r="G15" i="10"/>
  <c r="D15" i="10"/>
  <c r="D14" i="10" s="1"/>
  <c r="W14" i="10"/>
  <c r="S14" i="10"/>
  <c r="O14" i="10"/>
  <c r="K14" i="10"/>
  <c r="G14" i="10"/>
  <c r="B15" i="10" l="1"/>
  <c r="B14" i="10" s="1"/>
  <c r="E15" i="10"/>
  <c r="E14" i="10" s="1"/>
  <c r="C15" i="10"/>
  <c r="C14" i="10" s="1"/>
  <c r="C37" i="10"/>
  <c r="G15" i="9" l="1"/>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14" i="9"/>
  <c r="D15" i="9"/>
  <c r="D16" i="9"/>
  <c r="D17" i="9"/>
  <c r="D18" i="9"/>
  <c r="D19" i="9"/>
  <c r="D20" i="9"/>
  <c r="D21" i="9"/>
  <c r="D22" i="9"/>
  <c r="D23" i="9"/>
  <c r="D24" i="9"/>
  <c r="D25" i="9"/>
  <c r="D26" i="9"/>
  <c r="D27" i="9"/>
  <c r="D28" i="9"/>
  <c r="D29" i="9"/>
  <c r="D30" i="9"/>
  <c r="D31" i="9"/>
  <c r="D32" i="9"/>
  <c r="D33" i="9"/>
  <c r="D34" i="9"/>
  <c r="D35" i="9"/>
  <c r="D36" i="9"/>
  <c r="D37" i="9"/>
  <c r="D38" i="9"/>
  <c r="D39" i="9"/>
  <c r="D40" i="9"/>
  <c r="D41" i="9"/>
  <c r="D42" i="9"/>
  <c r="D43" i="9"/>
  <c r="D44" i="9"/>
  <c r="D45" i="9"/>
  <c r="D46" i="9"/>
  <c r="D47" i="9"/>
  <c r="D14" i="9"/>
  <c r="H14" i="9"/>
  <c r="F14" i="9"/>
  <c r="E14" i="9"/>
  <c r="C14" i="9"/>
  <c r="B14" i="9"/>
  <c r="H37" i="9"/>
  <c r="F37" i="9"/>
  <c r="E37" i="9"/>
  <c r="C37" i="9"/>
  <c r="B37" i="9"/>
  <c r="H15" i="9"/>
  <c r="F15" i="9"/>
  <c r="E15" i="9"/>
  <c r="C15" i="9"/>
  <c r="B15" i="9"/>
  <c r="H47" i="8" l="1"/>
  <c r="G47" i="8"/>
  <c r="F47" i="8"/>
  <c r="H46" i="8"/>
  <c r="G46" i="8"/>
  <c r="F46" i="8"/>
  <c r="H45" i="8"/>
  <c r="G45" i="8"/>
  <c r="F45" i="8"/>
  <c r="H44" i="8"/>
  <c r="G44" i="8"/>
  <c r="F44" i="8"/>
  <c r="H43" i="8"/>
  <c r="G43" i="8"/>
  <c r="F43" i="8"/>
  <c r="H42" i="8"/>
  <c r="G42" i="8"/>
  <c r="F42" i="8"/>
  <c r="H41" i="8"/>
  <c r="G41" i="8"/>
  <c r="F41" i="8"/>
  <c r="H40" i="8"/>
  <c r="G40" i="8"/>
  <c r="F40" i="8"/>
  <c r="H39" i="8"/>
  <c r="G39" i="8"/>
  <c r="F39" i="8"/>
  <c r="H38" i="8"/>
  <c r="G38" i="8"/>
  <c r="F38" i="8"/>
  <c r="B37" i="8"/>
  <c r="F37" i="8" s="1"/>
  <c r="H36" i="8"/>
  <c r="G36" i="8"/>
  <c r="F36" i="8"/>
  <c r="H35" i="8"/>
  <c r="G35" i="8"/>
  <c r="F35" i="8"/>
  <c r="H34" i="8"/>
  <c r="G34" i="8"/>
  <c r="F34" i="8"/>
  <c r="H33" i="8"/>
  <c r="G33" i="8"/>
  <c r="F33" i="8"/>
  <c r="H32" i="8"/>
  <c r="G32" i="8"/>
  <c r="F32" i="8"/>
  <c r="H31" i="8"/>
  <c r="G31" i="8"/>
  <c r="F31" i="8"/>
  <c r="H30" i="8"/>
  <c r="G30" i="8"/>
  <c r="F30" i="8"/>
  <c r="H29" i="8"/>
  <c r="G29" i="8"/>
  <c r="F29" i="8"/>
  <c r="H28" i="8"/>
  <c r="G28" i="8"/>
  <c r="F28" i="8"/>
  <c r="H27" i="8"/>
  <c r="G27" i="8"/>
  <c r="F27" i="8"/>
  <c r="H26" i="8"/>
  <c r="G26" i="8"/>
  <c r="F26" i="8"/>
  <c r="H25" i="8"/>
  <c r="G25" i="8"/>
  <c r="F25" i="8"/>
  <c r="H24" i="8"/>
  <c r="G24" i="8"/>
  <c r="F24" i="8"/>
  <c r="H23" i="8"/>
  <c r="G23" i="8"/>
  <c r="F23" i="8"/>
  <c r="H22" i="8"/>
  <c r="G22" i="8"/>
  <c r="F22" i="8"/>
  <c r="H21" i="8"/>
  <c r="G21" i="8"/>
  <c r="F21" i="8"/>
  <c r="H20" i="8"/>
  <c r="G20" i="8"/>
  <c r="F20" i="8"/>
  <c r="H19" i="8"/>
  <c r="G19" i="8"/>
  <c r="F19" i="8"/>
  <c r="H18" i="8"/>
  <c r="G18" i="8"/>
  <c r="F18" i="8"/>
  <c r="H17" i="8"/>
  <c r="G17" i="8"/>
  <c r="F17" i="8"/>
  <c r="H16" i="8"/>
  <c r="G16" i="8"/>
  <c r="F16" i="8"/>
  <c r="H15" i="8"/>
  <c r="B15" i="8"/>
  <c r="B14" i="8" s="1"/>
  <c r="G14" i="8" l="1"/>
  <c r="H14" i="8"/>
  <c r="F14" i="8"/>
  <c r="F15" i="8"/>
  <c r="G37" i="8"/>
  <c r="G15" i="8"/>
  <c r="H37" i="8"/>
  <c r="P16" i="7" l="1"/>
  <c r="P17" i="7"/>
  <c r="P18" i="7"/>
  <c r="P19" i="7"/>
  <c r="P20" i="7"/>
  <c r="P21" i="7"/>
  <c r="P22" i="7"/>
  <c r="P23" i="7"/>
  <c r="P24" i="7"/>
  <c r="P25" i="7"/>
  <c r="P26" i="7"/>
  <c r="P27" i="7"/>
  <c r="P28" i="7"/>
  <c r="P29" i="7"/>
  <c r="P30" i="7"/>
  <c r="P31" i="7"/>
  <c r="P32" i="7"/>
  <c r="P33" i="7"/>
  <c r="P34" i="7"/>
  <c r="P35" i="7"/>
  <c r="P36" i="7"/>
  <c r="P37" i="7"/>
  <c r="P38" i="7"/>
  <c r="P39" i="7"/>
  <c r="P40" i="7"/>
  <c r="P41" i="7"/>
  <c r="P42" i="7"/>
  <c r="P43" i="7"/>
  <c r="P44" i="7"/>
  <c r="P45" i="7"/>
  <c r="P46" i="7"/>
  <c r="P47" i="7"/>
  <c r="P48" i="7"/>
  <c r="P15" i="7"/>
  <c r="N15" i="7"/>
  <c r="O15" i="7"/>
  <c r="M15" i="7"/>
  <c r="Q38" i="7"/>
  <c r="Q16" i="7"/>
  <c r="Q15" i="7" s="1"/>
  <c r="N38" i="7"/>
  <c r="O38" i="7"/>
  <c r="M38" i="7"/>
  <c r="L39" i="7"/>
  <c r="L40" i="7"/>
  <c r="L41" i="7"/>
  <c r="L42" i="7"/>
  <c r="L43" i="7"/>
  <c r="L44" i="7"/>
  <c r="L45" i="7"/>
  <c r="L46" i="7"/>
  <c r="L47" i="7"/>
  <c r="L48" i="7"/>
  <c r="L16" i="7"/>
  <c r="L17" i="7"/>
  <c r="L18" i="7"/>
  <c r="L19" i="7"/>
  <c r="L20" i="7"/>
  <c r="L21" i="7"/>
  <c r="L22" i="7"/>
  <c r="L23" i="7"/>
  <c r="L24" i="7"/>
  <c r="L25" i="7"/>
  <c r="L26" i="7"/>
  <c r="L27" i="7"/>
  <c r="L28" i="7"/>
  <c r="L29" i="7"/>
  <c r="L30" i="7"/>
  <c r="L31" i="7"/>
  <c r="L32" i="7"/>
  <c r="L33" i="7"/>
  <c r="L34" i="7"/>
  <c r="L35" i="7"/>
  <c r="L36" i="7"/>
  <c r="L37" i="7"/>
  <c r="L38" i="7"/>
  <c r="L15" i="7"/>
  <c r="C15" i="7"/>
  <c r="D15" i="7"/>
  <c r="E15" i="7"/>
  <c r="F15" i="7"/>
  <c r="G15" i="7"/>
  <c r="H15" i="7"/>
  <c r="I15" i="7"/>
  <c r="J15" i="7"/>
  <c r="K15" i="7"/>
  <c r="B15" i="7"/>
  <c r="N16" i="7"/>
  <c r="O16" i="7"/>
  <c r="M16" i="7"/>
  <c r="C16" i="7"/>
  <c r="D16" i="7"/>
  <c r="E16" i="7"/>
  <c r="F16" i="7"/>
  <c r="G16" i="7"/>
  <c r="H16" i="7"/>
  <c r="I16" i="7"/>
  <c r="J16" i="7"/>
  <c r="K16" i="7"/>
  <c r="B16" i="7"/>
  <c r="C38" i="7"/>
  <c r="D38" i="7"/>
  <c r="E38" i="7"/>
  <c r="B38" i="7"/>
  <c r="C40" i="7"/>
  <c r="C41" i="7"/>
  <c r="C42" i="7"/>
  <c r="C43" i="7"/>
  <c r="C44" i="7"/>
  <c r="C45" i="7"/>
  <c r="C46" i="7"/>
  <c r="C47" i="7"/>
  <c r="C48" i="7"/>
  <c r="C39" i="7"/>
  <c r="E48" i="7"/>
  <c r="D48" i="7"/>
  <c r="E47" i="7"/>
  <c r="D47" i="7"/>
  <c r="E46" i="7"/>
  <c r="D46" i="7"/>
  <c r="E45" i="7"/>
  <c r="D45" i="7"/>
  <c r="E44" i="7"/>
  <c r="D44" i="7"/>
  <c r="E43" i="7"/>
  <c r="D43" i="7"/>
  <c r="E42" i="7"/>
  <c r="D42" i="7"/>
  <c r="E41" i="7"/>
  <c r="D41" i="7"/>
  <c r="E40" i="7"/>
  <c r="D40" i="7"/>
  <c r="E39" i="7"/>
  <c r="D39" i="7"/>
  <c r="C18" i="7"/>
  <c r="C19" i="7"/>
  <c r="C20" i="7"/>
  <c r="C21" i="7"/>
  <c r="C22" i="7"/>
  <c r="C23" i="7"/>
  <c r="C24" i="7"/>
  <c r="C25" i="7"/>
  <c r="C26" i="7"/>
  <c r="C27" i="7"/>
  <c r="C28" i="7"/>
  <c r="C29" i="7"/>
  <c r="C30" i="7"/>
  <c r="C31" i="7"/>
  <c r="C32" i="7"/>
  <c r="C33" i="7"/>
  <c r="C34" i="7"/>
  <c r="C35" i="7"/>
  <c r="C36" i="7"/>
  <c r="C37" i="7"/>
  <c r="C17" i="7"/>
  <c r="E18" i="7"/>
  <c r="E19" i="7"/>
  <c r="E20" i="7"/>
  <c r="E21" i="7"/>
  <c r="E22" i="7"/>
  <c r="E23" i="7"/>
  <c r="E24" i="7"/>
  <c r="E25" i="7"/>
  <c r="E26" i="7"/>
  <c r="E27" i="7"/>
  <c r="E28" i="7"/>
  <c r="E29" i="7"/>
  <c r="E30" i="7"/>
  <c r="E31" i="7"/>
  <c r="E32" i="7"/>
  <c r="E33" i="7"/>
  <c r="E34" i="7"/>
  <c r="E35" i="7"/>
  <c r="E36" i="7"/>
  <c r="E37" i="7"/>
  <c r="E17" i="7"/>
  <c r="D18" i="7"/>
  <c r="D19" i="7"/>
  <c r="D20" i="7"/>
  <c r="D21" i="7"/>
  <c r="D22" i="7"/>
  <c r="D23" i="7"/>
  <c r="D24" i="7"/>
  <c r="D25" i="7"/>
  <c r="D26" i="7"/>
  <c r="D27" i="7"/>
  <c r="D28" i="7"/>
  <c r="D29" i="7"/>
  <c r="D30" i="7"/>
  <c r="D31" i="7"/>
  <c r="D32" i="7"/>
  <c r="D33" i="7"/>
  <c r="D34" i="7"/>
  <c r="D35" i="7"/>
  <c r="D36" i="7"/>
  <c r="D37" i="7"/>
  <c r="D17" i="7"/>
  <c r="M40" i="7"/>
  <c r="M41" i="7"/>
  <c r="M42" i="7"/>
  <c r="M43" i="7"/>
  <c r="M44" i="7"/>
  <c r="M45" i="7"/>
  <c r="M46" i="7"/>
  <c r="M47" i="7"/>
  <c r="M48" i="7"/>
  <c r="M39" i="7"/>
  <c r="M18" i="7"/>
  <c r="M19" i="7"/>
  <c r="M20" i="7"/>
  <c r="M21" i="7"/>
  <c r="M22" i="7"/>
  <c r="M23" i="7"/>
  <c r="M24" i="7"/>
  <c r="M25" i="7"/>
  <c r="M26" i="7"/>
  <c r="M27" i="7"/>
  <c r="M28" i="7"/>
  <c r="M29" i="7"/>
  <c r="M30" i="7"/>
  <c r="M31" i="7"/>
  <c r="M32" i="7"/>
  <c r="M33" i="7"/>
  <c r="M34" i="7"/>
  <c r="M35" i="7"/>
  <c r="M36" i="7"/>
  <c r="M37" i="7"/>
  <c r="M17" i="7"/>
  <c r="I18" i="7"/>
  <c r="I19" i="7"/>
  <c r="I20" i="7"/>
  <c r="I21" i="7"/>
  <c r="I22" i="7"/>
  <c r="I23" i="7"/>
  <c r="I24" i="7"/>
  <c r="I25" i="7"/>
  <c r="I26" i="7"/>
  <c r="I27" i="7"/>
  <c r="I28" i="7"/>
  <c r="I29" i="7"/>
  <c r="I30" i="7"/>
  <c r="I31" i="7"/>
  <c r="I32" i="7"/>
  <c r="I33" i="7"/>
  <c r="I34" i="7"/>
  <c r="I35" i="7"/>
  <c r="I36" i="7"/>
  <c r="I37" i="7"/>
  <c r="I17" i="7"/>
  <c r="I38" i="7"/>
  <c r="J38" i="7"/>
  <c r="K38" i="7"/>
  <c r="I40" i="7"/>
  <c r="I41" i="7"/>
  <c r="I42" i="7"/>
  <c r="I43" i="7"/>
  <c r="I44" i="7"/>
  <c r="I45" i="7"/>
  <c r="I46" i="7"/>
  <c r="I47" i="7"/>
  <c r="I48" i="7"/>
  <c r="I39" i="7"/>
  <c r="G38" i="7"/>
  <c r="H38" i="7"/>
  <c r="F38" i="7"/>
  <c r="F40" i="7"/>
  <c r="F41" i="7"/>
  <c r="F42" i="7"/>
  <c r="F43" i="7"/>
  <c r="F44" i="7"/>
  <c r="F45" i="7"/>
  <c r="F46" i="7"/>
  <c r="F47" i="7"/>
  <c r="F48" i="7"/>
  <c r="F39" i="7"/>
  <c r="F18" i="7"/>
  <c r="F19" i="7"/>
  <c r="F20" i="7"/>
  <c r="F21" i="7"/>
  <c r="F22" i="7"/>
  <c r="F23" i="7"/>
  <c r="F24" i="7"/>
  <c r="F25" i="7"/>
  <c r="F26" i="7"/>
  <c r="F27" i="7"/>
  <c r="F28" i="7"/>
  <c r="F29" i="7"/>
  <c r="F30" i="7"/>
  <c r="F31" i="7"/>
  <c r="F32" i="7"/>
  <c r="F33" i="7"/>
  <c r="F34" i="7"/>
  <c r="F35" i="7"/>
  <c r="F36" i="7"/>
  <c r="F37" i="7"/>
  <c r="F17" i="7"/>
  <c r="C43" i="6"/>
  <c r="H43" i="6" s="1"/>
  <c r="C42" i="6"/>
  <c r="H42" i="6" s="1"/>
  <c r="C41" i="6"/>
  <c r="H41" i="6" s="1"/>
  <c r="C40" i="6"/>
  <c r="H40" i="6" s="1"/>
  <c r="C39" i="6"/>
  <c r="H39" i="6" s="1"/>
  <c r="C38" i="6"/>
  <c r="H38" i="6" s="1"/>
  <c r="C37" i="6"/>
  <c r="H37" i="6" s="1"/>
  <c r="C36" i="6"/>
  <c r="H36" i="6" s="1"/>
  <c r="C35" i="6"/>
  <c r="H35" i="6" s="1"/>
  <c r="C34" i="6"/>
  <c r="C33" i="6" s="1"/>
  <c r="H33" i="6" s="1"/>
  <c r="G33" i="6"/>
  <c r="F33" i="6"/>
  <c r="E33" i="6"/>
  <c r="D33" i="6"/>
  <c r="B33" i="6"/>
  <c r="H32" i="6"/>
  <c r="C32" i="6"/>
  <c r="H31" i="6"/>
  <c r="C31" i="6"/>
  <c r="H30" i="6"/>
  <c r="C30" i="6"/>
  <c r="H29" i="6"/>
  <c r="C29" i="6"/>
  <c r="H28" i="6"/>
  <c r="C28" i="6"/>
  <c r="H27" i="6"/>
  <c r="C27" i="6"/>
  <c r="H26" i="6"/>
  <c r="C26" i="6"/>
  <c r="H25" i="6"/>
  <c r="C25" i="6"/>
  <c r="H24" i="6"/>
  <c r="C24" i="6"/>
  <c r="H23" i="6"/>
  <c r="C23" i="6"/>
  <c r="H22" i="6"/>
  <c r="C22" i="6"/>
  <c r="H21" i="6"/>
  <c r="C21" i="6"/>
  <c r="H20" i="6"/>
  <c r="C20" i="6"/>
  <c r="H19" i="6"/>
  <c r="C19" i="6"/>
  <c r="H18" i="6"/>
  <c r="C18" i="6"/>
  <c r="H17" i="6"/>
  <c r="C17" i="6"/>
  <c r="H16" i="6"/>
  <c r="C16" i="6"/>
  <c r="H15" i="6"/>
  <c r="C15" i="6"/>
  <c r="H14" i="6"/>
  <c r="C14" i="6"/>
  <c r="H13" i="6"/>
  <c r="C13" i="6"/>
  <c r="H12" i="6"/>
  <c r="C12" i="6"/>
  <c r="G11" i="6"/>
  <c r="F11" i="6"/>
  <c r="F10" i="6" s="1"/>
  <c r="E11" i="6"/>
  <c r="D11" i="6"/>
  <c r="D10" i="6" s="1"/>
  <c r="C11" i="6"/>
  <c r="H11" i="6" s="1"/>
  <c r="B11" i="6"/>
  <c r="B10" i="6" s="1"/>
  <c r="G10" i="6"/>
  <c r="E10" i="6"/>
  <c r="H9" i="6"/>
  <c r="B13" i="3"/>
  <c r="B14" i="3"/>
  <c r="B15" i="3"/>
  <c r="B16" i="3"/>
  <c r="B17" i="3"/>
  <c r="B18" i="3"/>
  <c r="B19" i="3"/>
  <c r="B20" i="3"/>
  <c r="B21" i="3"/>
  <c r="B22" i="3"/>
  <c r="B23" i="3"/>
  <c r="B24" i="3"/>
  <c r="B25" i="3"/>
  <c r="B26" i="3"/>
  <c r="B27" i="3"/>
  <c r="B28" i="3"/>
  <c r="B29" i="3"/>
  <c r="B30" i="3"/>
  <c r="B31" i="3"/>
  <c r="B32" i="3"/>
  <c r="B33" i="3"/>
  <c r="B12" i="3"/>
  <c r="AI12" i="3"/>
  <c r="AJ12" i="3"/>
  <c r="AK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AH12" i="3"/>
  <c r="D12" i="3"/>
  <c r="C12" i="3"/>
  <c r="F12" i="3"/>
  <c r="G12" i="3"/>
  <c r="H12" i="3"/>
  <c r="I12" i="3"/>
  <c r="J12" i="3"/>
  <c r="K12" i="3"/>
  <c r="L12" i="3"/>
  <c r="M12" i="3"/>
  <c r="N12" i="3"/>
  <c r="O12" i="3"/>
  <c r="P12" i="3"/>
  <c r="Q12" i="3"/>
  <c r="R12" i="3"/>
  <c r="S12" i="3"/>
  <c r="T12" i="3"/>
  <c r="U12" i="3"/>
  <c r="V12" i="3"/>
  <c r="W12" i="3"/>
  <c r="X12" i="3"/>
  <c r="Y12" i="3"/>
  <c r="Z12" i="3"/>
  <c r="AA12" i="3"/>
  <c r="AB12" i="3"/>
  <c r="AC12" i="3"/>
  <c r="AD12" i="3"/>
  <c r="AE12" i="3"/>
  <c r="E12" i="3"/>
  <c r="D14" i="3"/>
  <c r="D15" i="3"/>
  <c r="D16" i="3"/>
  <c r="D17" i="3"/>
  <c r="D18" i="3"/>
  <c r="D19" i="3"/>
  <c r="D20" i="3"/>
  <c r="D21" i="3"/>
  <c r="D22" i="3"/>
  <c r="D23" i="3"/>
  <c r="D24" i="3"/>
  <c r="D25" i="3"/>
  <c r="D26" i="3"/>
  <c r="D27" i="3"/>
  <c r="D28" i="3"/>
  <c r="D29" i="3"/>
  <c r="D30" i="3"/>
  <c r="D31" i="3"/>
  <c r="D32" i="3"/>
  <c r="D33" i="3"/>
  <c r="D13" i="3"/>
  <c r="C14" i="3"/>
  <c r="C15" i="3"/>
  <c r="C16" i="3"/>
  <c r="C17" i="3"/>
  <c r="C18" i="3"/>
  <c r="C19" i="3"/>
  <c r="C20" i="3"/>
  <c r="C21" i="3"/>
  <c r="C22" i="3"/>
  <c r="C23" i="3"/>
  <c r="C24" i="3"/>
  <c r="C25" i="3"/>
  <c r="C26" i="3"/>
  <c r="C27" i="3"/>
  <c r="C28" i="3"/>
  <c r="C29" i="3"/>
  <c r="C30" i="3"/>
  <c r="C31" i="3"/>
  <c r="C32" i="3"/>
  <c r="C33" i="3"/>
  <c r="C13" i="3"/>
  <c r="BI14" i="3"/>
  <c r="BI15" i="3"/>
  <c r="BI16" i="3"/>
  <c r="BI17" i="3"/>
  <c r="BI18" i="3"/>
  <c r="BI19" i="3"/>
  <c r="BI20" i="3"/>
  <c r="BI21" i="3"/>
  <c r="BI22" i="3"/>
  <c r="BI23" i="3"/>
  <c r="BI24" i="3"/>
  <c r="BI25" i="3"/>
  <c r="BI26" i="3"/>
  <c r="BI27" i="3"/>
  <c r="BI28" i="3"/>
  <c r="BI29" i="3"/>
  <c r="BI30" i="3"/>
  <c r="BI31" i="3"/>
  <c r="BI32" i="3"/>
  <c r="BI33" i="3"/>
  <c r="BI13" i="3"/>
  <c r="BF14" i="3"/>
  <c r="BF15" i="3"/>
  <c r="BF16" i="3"/>
  <c r="BF17" i="3"/>
  <c r="BF18" i="3"/>
  <c r="BF19" i="3"/>
  <c r="BF20" i="3"/>
  <c r="BF21" i="3"/>
  <c r="BF22" i="3"/>
  <c r="BF23" i="3"/>
  <c r="BF24" i="3"/>
  <c r="BF25" i="3"/>
  <c r="BF26" i="3"/>
  <c r="BF27" i="3"/>
  <c r="BF28" i="3"/>
  <c r="BF29" i="3"/>
  <c r="BF30" i="3"/>
  <c r="BF31" i="3"/>
  <c r="BF32" i="3"/>
  <c r="BF33" i="3"/>
  <c r="BF13" i="3"/>
  <c r="BC14" i="3"/>
  <c r="BC15" i="3"/>
  <c r="BC16" i="3"/>
  <c r="BC17" i="3"/>
  <c r="BC18" i="3"/>
  <c r="BC19" i="3"/>
  <c r="BC20" i="3"/>
  <c r="BC21" i="3"/>
  <c r="BC22" i="3"/>
  <c r="BC23" i="3"/>
  <c r="BC24" i="3"/>
  <c r="BC25" i="3"/>
  <c r="BC26" i="3"/>
  <c r="BC27" i="3"/>
  <c r="BC28" i="3"/>
  <c r="BC29" i="3"/>
  <c r="BC30" i="3"/>
  <c r="BC31" i="3"/>
  <c r="BC32" i="3"/>
  <c r="BC33" i="3"/>
  <c r="BC13" i="3"/>
  <c r="AZ14" i="3"/>
  <c r="AZ15" i="3"/>
  <c r="AZ16" i="3"/>
  <c r="AZ17" i="3"/>
  <c r="AZ18" i="3"/>
  <c r="AZ19" i="3"/>
  <c r="AZ20" i="3"/>
  <c r="AZ21" i="3"/>
  <c r="AZ22" i="3"/>
  <c r="AZ23" i="3"/>
  <c r="AZ24" i="3"/>
  <c r="AZ25" i="3"/>
  <c r="AZ26" i="3"/>
  <c r="AZ27" i="3"/>
  <c r="AZ28" i="3"/>
  <c r="AZ29" i="3"/>
  <c r="AZ30" i="3"/>
  <c r="AZ31" i="3"/>
  <c r="AZ32" i="3"/>
  <c r="AZ33" i="3"/>
  <c r="AZ13" i="3"/>
  <c r="AW14" i="3"/>
  <c r="AW15" i="3"/>
  <c r="AW16" i="3"/>
  <c r="AW17" i="3"/>
  <c r="AW18" i="3"/>
  <c r="AW19" i="3"/>
  <c r="AW20" i="3"/>
  <c r="AW21" i="3"/>
  <c r="AW22" i="3"/>
  <c r="AW23" i="3"/>
  <c r="AW24" i="3"/>
  <c r="AW25" i="3"/>
  <c r="AW26" i="3"/>
  <c r="AW27" i="3"/>
  <c r="AW28" i="3"/>
  <c r="AW29" i="3"/>
  <c r="AW30" i="3"/>
  <c r="AW31" i="3"/>
  <c r="AW32" i="3"/>
  <c r="AW33" i="3"/>
  <c r="AW13" i="3"/>
  <c r="AT14" i="3"/>
  <c r="AT15" i="3"/>
  <c r="AT16" i="3"/>
  <c r="AT17" i="3"/>
  <c r="AT18" i="3"/>
  <c r="AT19" i="3"/>
  <c r="AT20" i="3"/>
  <c r="AT21" i="3"/>
  <c r="AT22" i="3"/>
  <c r="AT23" i="3"/>
  <c r="AT24" i="3"/>
  <c r="AT25" i="3"/>
  <c r="AT26" i="3"/>
  <c r="AT27" i="3"/>
  <c r="AT28" i="3"/>
  <c r="AT29" i="3"/>
  <c r="AT30" i="3"/>
  <c r="AT31" i="3"/>
  <c r="AT32" i="3"/>
  <c r="AT33" i="3"/>
  <c r="AT13" i="3"/>
  <c r="AQ14" i="3"/>
  <c r="AQ15" i="3"/>
  <c r="AQ16" i="3"/>
  <c r="AQ17" i="3"/>
  <c r="AQ18" i="3"/>
  <c r="AQ19" i="3"/>
  <c r="AQ20" i="3"/>
  <c r="AQ21" i="3"/>
  <c r="AQ22" i="3"/>
  <c r="AQ23" i="3"/>
  <c r="AQ24" i="3"/>
  <c r="AQ25" i="3"/>
  <c r="AQ26" i="3"/>
  <c r="AQ27" i="3"/>
  <c r="AQ28" i="3"/>
  <c r="AQ29" i="3"/>
  <c r="AQ30" i="3"/>
  <c r="AQ31" i="3"/>
  <c r="AQ32" i="3"/>
  <c r="AQ33" i="3"/>
  <c r="AQ13" i="3"/>
  <c r="AN14" i="3"/>
  <c r="AN15" i="3"/>
  <c r="AN16" i="3"/>
  <c r="AN17" i="3"/>
  <c r="AN18" i="3"/>
  <c r="AN19" i="3"/>
  <c r="AN20" i="3"/>
  <c r="AN21" i="3"/>
  <c r="AN22" i="3"/>
  <c r="AN23" i="3"/>
  <c r="AN24" i="3"/>
  <c r="AN25" i="3"/>
  <c r="AN26" i="3"/>
  <c r="AN27" i="3"/>
  <c r="AN28" i="3"/>
  <c r="AN29" i="3"/>
  <c r="AN30" i="3"/>
  <c r="AN31" i="3"/>
  <c r="AN32" i="3"/>
  <c r="AN33" i="3"/>
  <c r="AN13" i="3"/>
  <c r="AK14" i="3"/>
  <c r="AK15" i="3"/>
  <c r="AK16" i="3"/>
  <c r="AK17" i="3"/>
  <c r="AK18" i="3"/>
  <c r="AK19" i="3"/>
  <c r="AK20" i="3"/>
  <c r="AK21" i="3"/>
  <c r="AK22" i="3"/>
  <c r="AK23" i="3"/>
  <c r="AK24" i="3"/>
  <c r="AK25" i="3"/>
  <c r="AK26" i="3"/>
  <c r="AK27" i="3"/>
  <c r="AK28" i="3"/>
  <c r="AK29" i="3"/>
  <c r="AK30" i="3"/>
  <c r="AK31" i="3"/>
  <c r="AK32" i="3"/>
  <c r="AK33" i="3"/>
  <c r="AK13" i="3"/>
  <c r="AH14" i="3"/>
  <c r="AH15" i="3"/>
  <c r="AH16" i="3"/>
  <c r="AH17" i="3"/>
  <c r="AH18" i="3"/>
  <c r="AH19" i="3"/>
  <c r="AH20" i="3"/>
  <c r="AH21" i="3"/>
  <c r="AH22" i="3"/>
  <c r="AH23" i="3"/>
  <c r="AH24" i="3"/>
  <c r="AH25" i="3"/>
  <c r="AH26" i="3"/>
  <c r="AH27" i="3"/>
  <c r="AH28" i="3"/>
  <c r="AH29" i="3"/>
  <c r="AH30" i="3"/>
  <c r="AH31" i="3"/>
  <c r="AH32" i="3"/>
  <c r="AH33" i="3"/>
  <c r="AH13" i="3"/>
  <c r="AC14" i="3"/>
  <c r="AC15" i="3"/>
  <c r="AC16" i="3"/>
  <c r="AC17" i="3"/>
  <c r="AC18" i="3"/>
  <c r="AC19" i="3"/>
  <c r="AC20" i="3"/>
  <c r="AC21" i="3"/>
  <c r="AC22" i="3"/>
  <c r="AC23" i="3"/>
  <c r="AC24" i="3"/>
  <c r="AC25" i="3"/>
  <c r="AC26" i="3"/>
  <c r="AC27" i="3"/>
  <c r="AC28" i="3"/>
  <c r="AC29" i="3"/>
  <c r="AC30" i="3"/>
  <c r="AC31" i="3"/>
  <c r="AC32" i="3"/>
  <c r="AC33" i="3"/>
  <c r="AC13" i="3"/>
  <c r="W14" i="3"/>
  <c r="W15" i="3"/>
  <c r="W16" i="3"/>
  <c r="W17" i="3"/>
  <c r="W18" i="3"/>
  <c r="W19" i="3"/>
  <c r="W20" i="3"/>
  <c r="W21" i="3"/>
  <c r="W22" i="3"/>
  <c r="W23" i="3"/>
  <c r="W24" i="3"/>
  <c r="W25" i="3"/>
  <c r="W26" i="3"/>
  <c r="W27" i="3"/>
  <c r="W28" i="3"/>
  <c r="W29" i="3"/>
  <c r="W30" i="3"/>
  <c r="W31" i="3"/>
  <c r="W32" i="3"/>
  <c r="W33" i="3"/>
  <c r="W13" i="3"/>
  <c r="T14" i="3"/>
  <c r="T15" i="3"/>
  <c r="T16" i="3"/>
  <c r="T17" i="3"/>
  <c r="T18" i="3"/>
  <c r="T19" i="3"/>
  <c r="T20" i="3"/>
  <c r="T21" i="3"/>
  <c r="T22" i="3"/>
  <c r="T23" i="3"/>
  <c r="T24" i="3"/>
  <c r="T25" i="3"/>
  <c r="T26" i="3"/>
  <c r="T27" i="3"/>
  <c r="T28" i="3"/>
  <c r="T29" i="3"/>
  <c r="T30" i="3"/>
  <c r="T31" i="3"/>
  <c r="T32" i="3"/>
  <c r="T33" i="3"/>
  <c r="T13" i="3"/>
  <c r="Q14" i="3"/>
  <c r="Q15" i="3"/>
  <c r="Q16" i="3"/>
  <c r="Q17" i="3"/>
  <c r="Q18" i="3"/>
  <c r="Q19" i="3"/>
  <c r="Q20" i="3"/>
  <c r="Q21" i="3"/>
  <c r="Q22" i="3"/>
  <c r="Q23" i="3"/>
  <c r="Q24" i="3"/>
  <c r="Q25" i="3"/>
  <c r="Q26" i="3"/>
  <c r="Q27" i="3"/>
  <c r="Q28" i="3"/>
  <c r="Q29" i="3"/>
  <c r="Q30" i="3"/>
  <c r="Q31" i="3"/>
  <c r="Q32" i="3"/>
  <c r="Q33" i="3"/>
  <c r="Q13" i="3"/>
  <c r="N14" i="3"/>
  <c r="N15" i="3"/>
  <c r="N16" i="3"/>
  <c r="N17" i="3"/>
  <c r="N18" i="3"/>
  <c r="N19" i="3"/>
  <c r="N20" i="3"/>
  <c r="N21" i="3"/>
  <c r="N22" i="3"/>
  <c r="N23" i="3"/>
  <c r="N24" i="3"/>
  <c r="N25" i="3"/>
  <c r="N26" i="3"/>
  <c r="N27" i="3"/>
  <c r="N28" i="3"/>
  <c r="N29" i="3"/>
  <c r="N30" i="3"/>
  <c r="N31" i="3"/>
  <c r="N32" i="3"/>
  <c r="N33" i="3"/>
  <c r="N13" i="3"/>
  <c r="K14" i="3"/>
  <c r="K15" i="3"/>
  <c r="K16" i="3"/>
  <c r="K17" i="3"/>
  <c r="K18" i="3"/>
  <c r="K19" i="3"/>
  <c r="K20" i="3"/>
  <c r="K21" i="3"/>
  <c r="K22" i="3"/>
  <c r="K23" i="3"/>
  <c r="K24" i="3"/>
  <c r="K25" i="3"/>
  <c r="K26" i="3"/>
  <c r="K27" i="3"/>
  <c r="K28" i="3"/>
  <c r="K29" i="3"/>
  <c r="K30" i="3"/>
  <c r="K31" i="3"/>
  <c r="K32" i="3"/>
  <c r="K33" i="3"/>
  <c r="K13" i="3"/>
  <c r="H14" i="3"/>
  <c r="H15" i="3"/>
  <c r="H16" i="3"/>
  <c r="H17" i="3"/>
  <c r="H18" i="3"/>
  <c r="H19" i="3"/>
  <c r="H20" i="3"/>
  <c r="H21" i="3"/>
  <c r="H22" i="3"/>
  <c r="H23" i="3"/>
  <c r="H24" i="3"/>
  <c r="H25" i="3"/>
  <c r="H26" i="3"/>
  <c r="H27" i="3"/>
  <c r="H28" i="3"/>
  <c r="H29" i="3"/>
  <c r="H30" i="3"/>
  <c r="H31" i="3"/>
  <c r="H32" i="3"/>
  <c r="H33" i="3"/>
  <c r="H13" i="3"/>
  <c r="E14" i="3"/>
  <c r="E15" i="3"/>
  <c r="E16" i="3"/>
  <c r="E17" i="3"/>
  <c r="E18" i="3"/>
  <c r="E19" i="3"/>
  <c r="E20" i="3"/>
  <c r="E21" i="3"/>
  <c r="E22" i="3"/>
  <c r="E23" i="3"/>
  <c r="E24" i="3"/>
  <c r="E25" i="3"/>
  <c r="E26" i="3"/>
  <c r="E27" i="3"/>
  <c r="E28" i="3"/>
  <c r="E29" i="3"/>
  <c r="E30" i="3"/>
  <c r="E31" i="3"/>
  <c r="E32" i="3"/>
  <c r="E33" i="3"/>
  <c r="E13" i="3"/>
  <c r="Z33" i="3"/>
  <c r="Z32" i="3"/>
  <c r="Z31" i="3"/>
  <c r="Z30" i="3"/>
  <c r="Z29" i="3"/>
  <c r="Z28" i="3"/>
  <c r="Z27" i="3"/>
  <c r="Z26" i="3"/>
  <c r="Z25" i="3"/>
  <c r="Z24" i="3"/>
  <c r="Z23" i="3"/>
  <c r="Z22" i="3"/>
  <c r="Z21" i="3"/>
  <c r="Z20" i="3"/>
  <c r="Z19" i="3"/>
  <c r="Z18" i="3"/>
  <c r="Z17" i="3"/>
  <c r="Z16" i="3"/>
  <c r="Z15" i="3"/>
  <c r="Z14" i="3"/>
  <c r="Z13" i="3"/>
  <c r="N53" i="2"/>
  <c r="L53" i="2"/>
  <c r="N52" i="2"/>
  <c r="L52" i="2"/>
  <c r="H34" i="6" l="1"/>
  <c r="C10" i="6"/>
  <c r="H10" i="6" s="1"/>
  <c r="R37" i="1" l="1"/>
  <c r="Q37" i="1"/>
  <c r="P37" i="1"/>
  <c r="O37" i="1"/>
  <c r="N37" i="1"/>
  <c r="M37" i="1"/>
  <c r="L37" i="1"/>
  <c r="R15" i="1"/>
  <c r="Q15" i="1"/>
  <c r="Q14" i="1" s="1"/>
  <c r="P15" i="1"/>
  <c r="P14" i="1" s="1"/>
  <c r="O15" i="1"/>
  <c r="N15" i="1"/>
  <c r="M15" i="1"/>
  <c r="M14" i="1" s="1"/>
  <c r="L15" i="1"/>
  <c r="L14" i="1" s="1"/>
  <c r="R14" i="1"/>
  <c r="O14" i="1"/>
  <c r="N14" i="1"/>
  <c r="J37" i="1"/>
  <c r="I37" i="1"/>
  <c r="J15" i="1"/>
  <c r="J14" i="1" s="1"/>
  <c r="I15" i="1"/>
  <c r="I14" i="1"/>
  <c r="H37" i="1"/>
  <c r="G37" i="1"/>
  <c r="F37" i="1"/>
  <c r="H15" i="1"/>
  <c r="G15" i="1"/>
  <c r="G14" i="1" s="1"/>
  <c r="F15" i="1"/>
  <c r="F14" i="1" s="1"/>
  <c r="H14" i="1"/>
  <c r="E37" i="1"/>
  <c r="D37" i="1"/>
  <c r="B37" i="1"/>
  <c r="E15" i="1"/>
  <c r="D15" i="1"/>
  <c r="B15" i="1"/>
  <c r="B14" i="1" s="1"/>
  <c r="E14" i="1"/>
  <c r="D14" i="1"/>
  <c r="C46" i="1" l="1"/>
  <c r="C42" i="1"/>
  <c r="C38" i="1"/>
  <c r="C33" i="1"/>
  <c r="C29" i="1"/>
  <c r="C25" i="1"/>
  <c r="C21" i="1"/>
  <c r="C17" i="1"/>
  <c r="C44" i="1"/>
  <c r="C27" i="1"/>
  <c r="C19" i="1"/>
  <c r="C45" i="1"/>
  <c r="C41" i="1"/>
  <c r="C36" i="1"/>
  <c r="C32" i="1"/>
  <c r="C28" i="1"/>
  <c r="C24" i="1"/>
  <c r="C20" i="1"/>
  <c r="C16" i="1"/>
  <c r="C40" i="1"/>
  <c r="C35" i="1"/>
  <c r="C31" i="1"/>
  <c r="C23" i="1"/>
  <c r="C47" i="1"/>
  <c r="C43" i="1"/>
  <c r="C39" i="1"/>
  <c r="C34" i="1"/>
  <c r="C30" i="1"/>
  <c r="C26" i="1"/>
  <c r="C22" i="1"/>
  <c r="C18" i="1"/>
  <c r="C37" i="1" l="1"/>
  <c r="C15" i="1"/>
</calcChain>
</file>

<file path=xl/sharedStrings.xml><?xml version="1.0" encoding="utf-8"?>
<sst xmlns="http://schemas.openxmlformats.org/spreadsheetml/2006/main" count="2013" uniqueCount="721">
  <si>
    <t xml:space="preserve"> </t>
  </si>
  <si>
    <t>AREA AND NUMBER OF ADMINISTRATIVE UNITS</t>
  </si>
  <si>
    <t>단위 : ㎢, %, 개</t>
  </si>
  <si>
    <t>Unit : ㎢, %, number</t>
  </si>
  <si>
    <t>구성비</t>
  </si>
  <si>
    <t>시ㆍ군ㆍ구   Si, Gun and Gu</t>
  </si>
  <si>
    <t>읍ㆍ면ㆍ동     Eup, Myeon and Dong</t>
  </si>
  <si>
    <t>통ㆍ리     Tong and Ri</t>
  </si>
  <si>
    <t>반</t>
  </si>
  <si>
    <t>출장소 Branch office</t>
  </si>
  <si>
    <t>연    별</t>
  </si>
  <si>
    <t>시</t>
  </si>
  <si>
    <t>군</t>
  </si>
  <si>
    <t>읍</t>
  </si>
  <si>
    <t>동      Dong</t>
  </si>
  <si>
    <t>통</t>
  </si>
  <si>
    <t>리   Ri</t>
  </si>
  <si>
    <t>Ban</t>
  </si>
  <si>
    <t>도</t>
  </si>
  <si>
    <t>시ㆍ군</t>
  </si>
  <si>
    <t>읍ㆍ면</t>
  </si>
  <si>
    <t>Year &amp;</t>
  </si>
  <si>
    <t>일반구  Gu</t>
  </si>
  <si>
    <t>행정</t>
  </si>
  <si>
    <t xml:space="preserve"> 법 정</t>
  </si>
  <si>
    <t>동</t>
  </si>
  <si>
    <t>Eup and</t>
  </si>
  <si>
    <t>Si, Gun</t>
  </si>
  <si>
    <t>Area</t>
  </si>
  <si>
    <t>Composition</t>
  </si>
  <si>
    <t>Si</t>
  </si>
  <si>
    <t>(Non-autonomous)</t>
  </si>
  <si>
    <t>Gun</t>
  </si>
  <si>
    <t>Eup</t>
  </si>
  <si>
    <t>Myeon</t>
  </si>
  <si>
    <t>Adm.</t>
  </si>
  <si>
    <t xml:space="preserve">  Legal</t>
  </si>
  <si>
    <t>Tong</t>
  </si>
  <si>
    <t>Dong</t>
  </si>
  <si>
    <t>EupㆍMyeon</t>
  </si>
  <si>
    <t>Province</t>
  </si>
  <si>
    <t>SiㆍGun</t>
  </si>
  <si>
    <t>남  부</t>
  </si>
  <si>
    <t>The South</t>
  </si>
  <si>
    <t>수 원 시</t>
  </si>
  <si>
    <t>Suwon-si</t>
  </si>
  <si>
    <t>성 남 시</t>
  </si>
  <si>
    <t>Seongnam-si</t>
  </si>
  <si>
    <t>안 양 시</t>
  </si>
  <si>
    <t>Anyang-si</t>
  </si>
  <si>
    <t>부 천 시</t>
  </si>
  <si>
    <t>Bucheon-si</t>
  </si>
  <si>
    <t>광 명 시</t>
  </si>
  <si>
    <t>Gwangmyeong-si</t>
  </si>
  <si>
    <t>평 택 시</t>
  </si>
  <si>
    <t>Pyeongtaek-si</t>
  </si>
  <si>
    <t>안 산 시</t>
  </si>
  <si>
    <t>Ansan-si</t>
  </si>
  <si>
    <t>과 천 시</t>
  </si>
  <si>
    <t>Gwacheon-si</t>
  </si>
  <si>
    <t>오 산 시</t>
  </si>
  <si>
    <t>Osan-si</t>
  </si>
  <si>
    <t>시 흥 시</t>
  </si>
  <si>
    <t>Siheung-si</t>
  </si>
  <si>
    <t>군 포 시</t>
  </si>
  <si>
    <t>Gunpo-si</t>
  </si>
  <si>
    <t>의 왕 시</t>
  </si>
  <si>
    <t>Uiwang-si</t>
  </si>
  <si>
    <t>하 남 시</t>
  </si>
  <si>
    <t>Hanam-si</t>
  </si>
  <si>
    <t>용 인 시</t>
  </si>
  <si>
    <t>Yongin-si</t>
  </si>
  <si>
    <t>이 천 시</t>
  </si>
  <si>
    <t>Icheon-si</t>
  </si>
  <si>
    <t>안 성 시</t>
  </si>
  <si>
    <t>Anseong-si</t>
  </si>
  <si>
    <t>김 포 시</t>
  </si>
  <si>
    <t>Gimpo-si</t>
  </si>
  <si>
    <t>화 성 시</t>
  </si>
  <si>
    <t>Hwaseong-si</t>
  </si>
  <si>
    <t>광 주 시</t>
  </si>
  <si>
    <t>Gwangju-si</t>
  </si>
  <si>
    <t>여 주 시</t>
  </si>
  <si>
    <t>Yeoju-si</t>
  </si>
  <si>
    <t>양 평 군</t>
  </si>
  <si>
    <t>Yangpyeong-gun</t>
  </si>
  <si>
    <t>북  부</t>
  </si>
  <si>
    <t>The North</t>
  </si>
  <si>
    <t>의정부시</t>
  </si>
  <si>
    <t>Uijeongbu-si</t>
  </si>
  <si>
    <t>동두천시</t>
  </si>
  <si>
    <t>Dongducheon-si</t>
  </si>
  <si>
    <t>고 양 시</t>
  </si>
  <si>
    <t>Goyang-si</t>
  </si>
  <si>
    <t>구 리 시</t>
  </si>
  <si>
    <t>Guri-si</t>
  </si>
  <si>
    <t>남양주시</t>
  </si>
  <si>
    <t>Namyangju-si</t>
  </si>
  <si>
    <t>파 주 시</t>
  </si>
  <si>
    <t>Paju-si</t>
  </si>
  <si>
    <t>양 주 시</t>
  </si>
  <si>
    <t>Yangju-si</t>
  </si>
  <si>
    <t>포 천 시</t>
  </si>
  <si>
    <t>Pocheon-si</t>
  </si>
  <si>
    <t>연 천 군</t>
  </si>
  <si>
    <t>Yeoncheon-gun</t>
  </si>
  <si>
    <t>가 평 군</t>
  </si>
  <si>
    <t>Gapyeong-gun</t>
  </si>
  <si>
    <t>주  : 1) 2009년까지 연천군 미복구 토지 포함, 2010년 연천군미복구토지 측량완료</t>
  </si>
  <si>
    <t xml:space="preserve">       2) 2009년까지 ( )내는 주민미거주지역 - 파주시 장단,진서면</t>
  </si>
  <si>
    <t xml:space="preserve">       3) 2013.9.23 여주군이 시로 승격</t>
  </si>
  <si>
    <t>1. 행  정  구  역</t>
    <phoneticPr fontId="51" type="noConversion"/>
  </si>
  <si>
    <t xml:space="preserve"> POPULATION TREND </t>
  </si>
  <si>
    <t>단위 : 세대, 명</t>
  </si>
  <si>
    <t>Unit : household, person</t>
  </si>
  <si>
    <r>
      <t>연 별</t>
    </r>
    <r>
      <rPr>
        <vertAlign val="superscript"/>
        <sz val="8"/>
        <color rgb="FFFF0000"/>
        <rFont val="맑은 고딕"/>
        <family val="3"/>
        <charset val="129"/>
        <scheme val="major"/>
      </rPr>
      <t xml:space="preserve"> 3)</t>
    </r>
  </si>
  <si>
    <r>
      <t>세  대</t>
    </r>
    <r>
      <rPr>
        <vertAlign val="superscript"/>
        <sz val="8"/>
        <rFont val="맑은 고딕"/>
        <family val="3"/>
        <charset val="129"/>
      </rPr>
      <t xml:space="preserve"> 2)</t>
    </r>
  </si>
  <si>
    <r>
      <t xml:space="preserve">인    구              </t>
    </r>
    <r>
      <rPr>
        <sz val="8"/>
        <rFont val="맑은 고딕"/>
        <family val="3"/>
        <charset val="129"/>
      </rPr>
      <t>Population</t>
    </r>
  </si>
  <si>
    <t>인    구              Population</t>
  </si>
  <si>
    <t>세대당</t>
  </si>
  <si>
    <t>65세이상</t>
  </si>
  <si>
    <t xml:space="preserve"> 인구밀도</t>
  </si>
  <si>
    <r>
      <t>인구</t>
    </r>
    <r>
      <rPr>
        <vertAlign val="superscript"/>
        <sz val="8"/>
        <rFont val="맑은 고딕"/>
        <family val="3"/>
        <charset val="129"/>
      </rPr>
      <t>2)</t>
    </r>
  </si>
  <si>
    <t>고령자</t>
  </si>
  <si>
    <t>Population density</t>
  </si>
  <si>
    <t>Year</t>
  </si>
  <si>
    <t>Number of</t>
  </si>
  <si>
    <t>총수</t>
  </si>
  <si>
    <t>남</t>
  </si>
  <si>
    <t>여</t>
  </si>
  <si>
    <t>한국인</t>
  </si>
  <si>
    <t>외국인</t>
  </si>
  <si>
    <t>Person per</t>
  </si>
  <si>
    <t>Person 65years</t>
  </si>
  <si>
    <r>
      <rPr>
        <sz val="8"/>
        <rFont val="맑은 고딕"/>
        <family val="3"/>
        <charset val="129"/>
      </rPr>
      <t>면적</t>
    </r>
  </si>
  <si>
    <t>households</t>
  </si>
  <si>
    <t>Total</t>
  </si>
  <si>
    <t>Male</t>
  </si>
  <si>
    <t>Female</t>
  </si>
  <si>
    <t>Korean</t>
  </si>
  <si>
    <t>Foreigner</t>
  </si>
  <si>
    <t>household</t>
  </si>
  <si>
    <t xml:space="preserve"> old &amp; over</t>
  </si>
  <si>
    <t>1977</t>
  </si>
  <si>
    <t>…</t>
  </si>
  <si>
    <t xml:space="preserve">     …</t>
  </si>
  <si>
    <t>1978</t>
  </si>
  <si>
    <t>1979</t>
  </si>
  <si>
    <t>(1980)</t>
  </si>
  <si>
    <t>《174,871》</t>
  </si>
  <si>
    <t>1981</t>
  </si>
  <si>
    <r>
      <t>1981</t>
    </r>
    <r>
      <rPr>
        <vertAlign val="superscript"/>
        <sz val="8"/>
        <rFont val="맑은 고딕"/>
        <family val="3"/>
        <charset val="129"/>
      </rPr>
      <t>3)</t>
    </r>
  </si>
  <si>
    <t>1982</t>
  </si>
  <si>
    <t>1983</t>
  </si>
  <si>
    <t>1984</t>
  </si>
  <si>
    <t>(1985)</t>
  </si>
  <si>
    <t>《199,083》</t>
  </si>
  <si>
    <t>1986</t>
  </si>
  <si>
    <t>1987</t>
  </si>
  <si>
    <t>《229,564》</t>
  </si>
  <si>
    <t>1988</t>
  </si>
  <si>
    <t>《243,107》</t>
  </si>
  <si>
    <t>1989</t>
  </si>
  <si>
    <t>(1990)</t>
  </si>
  <si>
    <t>《272,951》</t>
  </si>
  <si>
    <t>1990</t>
  </si>
  <si>
    <t>'91주민</t>
  </si>
  <si>
    <t>'91상주</t>
  </si>
  <si>
    <t>《291,000》</t>
  </si>
  <si>
    <t>1992</t>
  </si>
  <si>
    <t>《337,885》</t>
  </si>
  <si>
    <t>1993</t>
  </si>
  <si>
    <t>《337,886》</t>
  </si>
  <si>
    <t>1994</t>
  </si>
  <si>
    <t>《365,030》</t>
  </si>
  <si>
    <t>(1995)</t>
  </si>
  <si>
    <t>《368,693》</t>
  </si>
  <si>
    <t>1995</t>
  </si>
  <si>
    <t>381,027</t>
  </si>
  <si>
    <t>1996</t>
  </si>
  <si>
    <t>1997</t>
  </si>
  <si>
    <t>1998</t>
  </si>
  <si>
    <t>1999</t>
  </si>
  <si>
    <t>(2000)</t>
  </si>
  <si>
    <t>《520,201》</t>
  </si>
  <si>
    <t>2000</t>
  </si>
  <si>
    <t>2001</t>
  </si>
  <si>
    <t>2002</t>
  </si>
  <si>
    <t>2003</t>
  </si>
  <si>
    <t>2004</t>
  </si>
  <si>
    <t>(2005)</t>
  </si>
  <si>
    <t>《752,603》</t>
  </si>
  <si>
    <t>2005</t>
  </si>
  <si>
    <t>2006</t>
  </si>
  <si>
    <t>2007</t>
  </si>
  <si>
    <t>2008</t>
  </si>
  <si>
    <t>2009</t>
  </si>
  <si>
    <t>(2010)</t>
  </si>
  <si>
    <t>《998,567》</t>
  </si>
  <si>
    <t>2010</t>
  </si>
  <si>
    <t>2011</t>
  </si>
  <si>
    <t>2012</t>
  </si>
  <si>
    <t>2013</t>
  </si>
  <si>
    <t>2014</t>
  </si>
  <si>
    <t>주 : 1) (  )년도는 11.1기준 인구주택총조사, 1990이전은 상주인구조사, 1991이후는 12.31기준</t>
  </si>
  <si>
    <t>Source : National Statistical Office, Gyeonggi Province</t>
  </si>
  <si>
    <t xml:space="preserve">        주민등록인구통계 결과이며 외국인 포함, 《》내는 외국인 제외.</t>
  </si>
  <si>
    <t xml:space="preserve">     2) '98부터 외국인 세대 제외.  3) 1981.7.1 인천시가 정부 직할시로 승격분리됨</t>
  </si>
  <si>
    <t xml:space="preserve">자료 : 통계청『인구주택총조사』, 경기도『주민등록인구통계』 </t>
  </si>
  <si>
    <t>외국인 65세이상</t>
  </si>
  <si>
    <t>주민등록 65세 이상</t>
  </si>
  <si>
    <r>
      <t>2.    인    구    추    이</t>
    </r>
    <r>
      <rPr>
        <b/>
        <vertAlign val="superscript"/>
        <sz val="14"/>
        <rFont val="맑은 고딕"/>
        <family val="3"/>
        <charset val="129"/>
      </rPr>
      <t xml:space="preserve"> 1)</t>
    </r>
    <phoneticPr fontId="51" type="noConversion"/>
  </si>
  <si>
    <r>
      <t xml:space="preserve">   면  적 </t>
    </r>
    <r>
      <rPr>
        <vertAlign val="superscript"/>
        <sz val="9"/>
        <rFont val="나눔바른고딕 Light"/>
        <family val="3"/>
        <charset val="129"/>
      </rPr>
      <t xml:space="preserve">1) </t>
    </r>
  </si>
  <si>
    <r>
      <t xml:space="preserve">면 </t>
    </r>
    <r>
      <rPr>
        <vertAlign val="superscript"/>
        <sz val="9"/>
        <rFont val="나눔바른고딕 Light"/>
        <family val="3"/>
        <charset val="129"/>
      </rPr>
      <t>2)</t>
    </r>
  </si>
  <si>
    <r>
      <t>시군별</t>
    </r>
    <r>
      <rPr>
        <vertAlign val="superscript"/>
        <sz val="9"/>
        <color rgb="FFFF0000"/>
        <rFont val="나눔바른고딕 Light"/>
        <family val="3"/>
        <charset val="129"/>
      </rPr>
      <t>3)</t>
    </r>
  </si>
  <si>
    <r>
      <t xml:space="preserve">Source : Ministry of Public Administration and Security, </t>
    </r>
    <r>
      <rPr>
        <sz val="8"/>
        <color rgb="FFFF0000"/>
        <rFont val="나눔바른고딕 Light"/>
        <family val="3"/>
        <charset val="129"/>
      </rPr>
      <t>Self-Governance Division</t>
    </r>
  </si>
  <si>
    <r>
      <t>자료 : 자치행정과, 행정안전부 『2014 지방자치단체 행정구역 및 인구현황</t>
    </r>
    <r>
      <rPr>
        <sz val="9"/>
        <color rgb="FFFF0000"/>
        <rFont val="나눔바른고딕 Light"/>
        <family val="3"/>
        <charset val="129"/>
      </rPr>
      <t xml:space="preserve"> 14.1.1</t>
    </r>
    <r>
      <rPr>
        <sz val="9"/>
        <rFont val="나눔바른고딕 Light"/>
        <family val="3"/>
        <charset val="129"/>
      </rPr>
      <t>)』</t>
    </r>
  </si>
  <si>
    <t>DEATHS BY CAUSES OF DEATH</t>
  </si>
  <si>
    <t>단위 : 인구 십만명당 명</t>
  </si>
  <si>
    <t>Unit : deaths, per 100 thousand population</t>
  </si>
  <si>
    <t>계</t>
  </si>
  <si>
    <t xml:space="preserve">특정감염성 및  </t>
  </si>
  <si>
    <t>신생물 (2)</t>
  </si>
  <si>
    <t>혈액및조혈기관질환과</t>
  </si>
  <si>
    <t>내분비,영양</t>
  </si>
  <si>
    <t xml:space="preserve">정신 및 </t>
  </si>
  <si>
    <t>신경계통의</t>
  </si>
  <si>
    <t>눈및눈부속</t>
  </si>
  <si>
    <t>귀및꼭지돌기</t>
  </si>
  <si>
    <t>순환기계통의</t>
  </si>
  <si>
    <t>호흡기계통의</t>
  </si>
  <si>
    <t>소화기계통의</t>
  </si>
  <si>
    <t>피부및피부</t>
  </si>
  <si>
    <t>근육골격계통의</t>
  </si>
  <si>
    <t>비뇨생식기</t>
  </si>
  <si>
    <t>임신,출산및</t>
  </si>
  <si>
    <t xml:space="preserve">출생전후기에 </t>
  </si>
  <si>
    <t>선천기형,변형</t>
  </si>
  <si>
    <t>달리분류되지</t>
  </si>
  <si>
    <t>질병이환및</t>
  </si>
  <si>
    <t>5    세</t>
  </si>
  <si>
    <t>기생충성질환 (1)</t>
  </si>
  <si>
    <t xml:space="preserve">면역기전을 침범하는 특정장애 </t>
  </si>
  <si>
    <t>및 대사질환 (4)</t>
  </si>
  <si>
    <t>행동장애 (5)</t>
  </si>
  <si>
    <t>질환 (6)</t>
  </si>
  <si>
    <t>기의 질환  (7)</t>
  </si>
  <si>
    <t>의 질환 (8)</t>
  </si>
  <si>
    <t>질환 (9)</t>
  </si>
  <si>
    <t>5-year age</t>
  </si>
  <si>
    <t>질환 (10)</t>
  </si>
  <si>
    <t>질환 (11)</t>
  </si>
  <si>
    <t>밑조직의 질환</t>
  </si>
  <si>
    <t>결합조직의질환</t>
  </si>
  <si>
    <t>계통의질환</t>
  </si>
  <si>
    <t>산후기 (15)</t>
  </si>
  <si>
    <t>기원한 특정병태 (16)</t>
  </si>
  <si>
    <t>및염색체이상</t>
  </si>
  <si>
    <t>않는증상,징후</t>
  </si>
  <si>
    <t>사망의외인</t>
  </si>
  <si>
    <t>계급별</t>
  </si>
  <si>
    <t>(3)</t>
  </si>
  <si>
    <t>group</t>
  </si>
  <si>
    <t xml:space="preserve"> (12)</t>
  </si>
  <si>
    <t>(13)</t>
  </si>
  <si>
    <t>(14)</t>
  </si>
  <si>
    <t>(17)</t>
  </si>
  <si>
    <t>(18)</t>
  </si>
  <si>
    <t>(19)</t>
  </si>
  <si>
    <t>0세</t>
  </si>
  <si>
    <t>0years</t>
  </si>
  <si>
    <t>1-4세</t>
  </si>
  <si>
    <t>1 ∼ 4</t>
  </si>
  <si>
    <t>5-9세</t>
  </si>
  <si>
    <t>5∼9</t>
  </si>
  <si>
    <t>10-14세</t>
  </si>
  <si>
    <t>10 ∼ 14</t>
  </si>
  <si>
    <t>15-19세</t>
  </si>
  <si>
    <t>15 ∼ 19</t>
  </si>
  <si>
    <t>20-24세</t>
  </si>
  <si>
    <t>20 ∼ 24</t>
  </si>
  <si>
    <t>25-29세</t>
  </si>
  <si>
    <t>25 ∼ 29</t>
  </si>
  <si>
    <t>30-34세</t>
  </si>
  <si>
    <t>30 ∼ 34</t>
  </si>
  <si>
    <t>35-39세</t>
  </si>
  <si>
    <t>35 ∼ 39</t>
  </si>
  <si>
    <t>40-44세</t>
  </si>
  <si>
    <t>40 ∼ 44</t>
  </si>
  <si>
    <t>45-49세</t>
  </si>
  <si>
    <t>45 ∼ 49</t>
  </si>
  <si>
    <t>50-54세</t>
  </si>
  <si>
    <t>50 ∼ 54</t>
  </si>
  <si>
    <t>55-59세</t>
  </si>
  <si>
    <t>55 ∼ 59</t>
  </si>
  <si>
    <t>60-64세</t>
  </si>
  <si>
    <t>60 ∼ 64</t>
  </si>
  <si>
    <t>65-69세</t>
  </si>
  <si>
    <t>65 ∼ 69</t>
  </si>
  <si>
    <t>70-74세</t>
  </si>
  <si>
    <t>70 ∼ 74</t>
  </si>
  <si>
    <t>75-79세</t>
  </si>
  <si>
    <t>75 ∼ 79</t>
  </si>
  <si>
    <t>80-84세</t>
  </si>
  <si>
    <t>80 ∼ 84</t>
  </si>
  <si>
    <t>85-89세</t>
  </si>
  <si>
    <t>85 ∼ 89</t>
  </si>
  <si>
    <t>90세이상</t>
  </si>
  <si>
    <t>90＆Over</t>
  </si>
  <si>
    <t>연령미상</t>
  </si>
  <si>
    <t>Unknown</t>
  </si>
  <si>
    <t>주 :  한국표준질병사인분류(KCD) 기준</t>
  </si>
  <si>
    <t>Source : Statistics Korea</t>
  </si>
  <si>
    <t>자료 : 통계청 『사망원인통계』</t>
  </si>
  <si>
    <t>자료 : 통계청『사망원인통계』</t>
  </si>
  <si>
    <t>(1) Certain infectious and parasitic diseases (2) Neoplasms (3) Diseases of the blood and blood-forming organs and certain disorders involving (4) Endocrine, nutritional and metabolic diseases (5) Mental and behavioural</t>
  </si>
  <si>
    <t>(10) Diseases of the respiratory system (11) Diseases of the digestive system  (12) Diseases of the skin and subcutaneous tissue (13) Diseases of the musculoskeletal system and connective tissue  (14) Diseases of the genitourinary</t>
  </si>
  <si>
    <t xml:space="preserve"> disorders  (6) Diseases of the nervous system (7) Diseases of the eye and adnexa (8) Diseases of the ear and mastoid process (9) Diseases of the circulatory system</t>
  </si>
  <si>
    <t xml:space="preserve"> system (15) Pregnancy, childbirth and the puerperium (16) Certain conditions originating in the perinatal period (17) Congenital malformations, defoformations and chromosomal abnormalities (18) Symptoms, singns and </t>
  </si>
  <si>
    <t>abnormal clinical and and laboratory finding, NEC (19) External causes of mobidity and mortality</t>
  </si>
  <si>
    <t>3. 사망원인별 사망(2-1)</t>
    <phoneticPr fontId="51" type="noConversion"/>
  </si>
  <si>
    <t>3. 사망원인별 사망(2-2)</t>
    <phoneticPr fontId="51" type="noConversion"/>
  </si>
  <si>
    <t>MARRIAGES RATE</t>
  </si>
  <si>
    <t>단위 : 천명당 건</t>
  </si>
  <si>
    <t>Unit : case per 1,000 population</t>
  </si>
  <si>
    <r>
      <t>일반혼인율</t>
    </r>
    <r>
      <rPr>
        <vertAlign val="superscript"/>
        <sz val="9"/>
        <color rgb="FFFF0000"/>
        <rFont val="맑은 고딕"/>
        <family val="3"/>
        <charset val="129"/>
        <scheme val="major"/>
      </rPr>
      <t>1)</t>
    </r>
  </si>
  <si>
    <t>15~19세</t>
  </si>
  <si>
    <t>20~24세</t>
  </si>
  <si>
    <t>25~29세</t>
  </si>
  <si>
    <t>30~34세</t>
  </si>
  <si>
    <t>35~39세</t>
  </si>
  <si>
    <t>40~44세</t>
  </si>
  <si>
    <t>45~49세</t>
  </si>
  <si>
    <t>50~54세</t>
  </si>
  <si>
    <t>55~59세</t>
  </si>
  <si>
    <t>60~64세</t>
  </si>
  <si>
    <t>65~69세</t>
  </si>
  <si>
    <t>70~74세</t>
  </si>
  <si>
    <t>75세이상</t>
  </si>
  <si>
    <t>남(연별)</t>
  </si>
  <si>
    <t xml:space="preserve">General </t>
  </si>
  <si>
    <t>Years old</t>
  </si>
  <si>
    <t>여(연별)</t>
  </si>
  <si>
    <t>Marriage Rate</t>
  </si>
  <si>
    <t>or over</t>
  </si>
  <si>
    <t>Country</t>
  </si>
  <si>
    <t>주 : 1) 2012년부터 계 → 평균으로 표기 정정. 2013년 계 → 일반혼인률로 표기 정정</t>
  </si>
  <si>
    <t>자료 : 통계청 인구동향과 『인구동향조사』</t>
  </si>
  <si>
    <t>4. 혼 인 율</t>
    <phoneticPr fontId="51" type="noConversion"/>
  </si>
  <si>
    <t>DIVORCE RATE</t>
  </si>
  <si>
    <r>
      <t>일반이혼율</t>
    </r>
    <r>
      <rPr>
        <vertAlign val="superscript"/>
        <sz val="9"/>
        <color rgb="FFFF0000"/>
        <rFont val="맑은 고딕"/>
        <family val="3"/>
        <charset val="129"/>
        <scheme val="major"/>
      </rPr>
      <t>1)</t>
    </r>
  </si>
  <si>
    <t>General</t>
  </si>
  <si>
    <t>Divorce Rate</t>
  </si>
  <si>
    <t>주 : 1) 2012년부터 계 → 평균으로 표기 정정. 2013년 계 → 일반이혼률로 표기 정정</t>
  </si>
  <si>
    <t>4. 이 혼 율</t>
    <phoneticPr fontId="51" type="noConversion"/>
  </si>
  <si>
    <t>단위 : 가구,%</t>
  </si>
  <si>
    <t>Unit : household,%</t>
  </si>
  <si>
    <t>여성가구주</t>
  </si>
  <si>
    <t>5 년 별</t>
  </si>
  <si>
    <t>No. of</t>
  </si>
  <si>
    <t>No. of Female households by marital status</t>
  </si>
  <si>
    <t xml:space="preserve"> 5 Year &amp;</t>
  </si>
  <si>
    <t xml:space="preserve">general </t>
  </si>
  <si>
    <t>유배우</t>
  </si>
  <si>
    <t>사별</t>
  </si>
  <si>
    <t>이혼</t>
  </si>
  <si>
    <t>미혼</t>
  </si>
  <si>
    <t>Married</t>
  </si>
  <si>
    <t>Wildwed</t>
  </si>
  <si>
    <t>Divorced</t>
  </si>
  <si>
    <t>Single</t>
  </si>
  <si>
    <t>Household rate</t>
  </si>
  <si>
    <t>주 : 1) 일반가구를 대상으로 집계(비혈연가구, 1인가구 포함), 단, 집단가구(6인이상 비혈연가구, 기숙사, 사회시설 등)</t>
  </si>
  <si>
    <t xml:space="preserve">         및 외국인 가구는 제외.  2)여성가구주 가구비율=(B/A)*100.   3) 2013.9.23 여주군이 시로 승격</t>
  </si>
  <si>
    <t xml:space="preserve">      4) 2014년 여성가구주 가구수 세부항목 변경(남성가구주 가구수 삭제)</t>
  </si>
  <si>
    <t>자료 : 『인구주택총조사』 통계청 인구총조사과, 국토해양부 주택정책과</t>
  </si>
  <si>
    <t>Source : Statistics korea, Metropolitan City and Province</t>
  </si>
  <si>
    <t>6. 여성가구주 현황
Female Households Heads</t>
    <phoneticPr fontId="51" type="noConversion"/>
  </si>
  <si>
    <r>
      <t>일반가구수</t>
    </r>
    <r>
      <rPr>
        <vertAlign val="superscript"/>
        <sz val="9"/>
        <color theme="1"/>
        <rFont val="맑은 고딕"/>
        <family val="3"/>
        <charset val="129"/>
        <scheme val="major"/>
      </rPr>
      <t>1)</t>
    </r>
    <r>
      <rPr>
        <sz val="9"/>
        <color theme="1"/>
        <rFont val="맑은 고딕"/>
        <family val="3"/>
        <charset val="129"/>
        <scheme val="major"/>
      </rPr>
      <t>(A)</t>
    </r>
  </si>
  <si>
    <r>
      <t>여성가구주 가구수</t>
    </r>
    <r>
      <rPr>
        <vertAlign val="superscript"/>
        <sz val="9"/>
        <color theme="1"/>
        <rFont val="맑은 고딕"/>
        <family val="3"/>
        <charset val="129"/>
        <scheme val="major"/>
      </rPr>
      <t>4)</t>
    </r>
    <r>
      <rPr>
        <sz val="9"/>
        <color theme="1"/>
        <rFont val="맑은 고딕"/>
        <family val="3"/>
        <charset val="129"/>
        <scheme val="major"/>
      </rPr>
      <t>(B)</t>
    </r>
  </si>
  <si>
    <r>
      <t xml:space="preserve"> 가구비율</t>
    </r>
    <r>
      <rPr>
        <vertAlign val="superscript"/>
        <sz val="9"/>
        <color theme="1"/>
        <rFont val="맑은 고딕"/>
        <family val="3"/>
        <charset val="129"/>
        <scheme val="major"/>
      </rPr>
      <t>2)</t>
    </r>
  </si>
  <si>
    <r>
      <t>시 군 별</t>
    </r>
    <r>
      <rPr>
        <vertAlign val="superscript"/>
        <sz val="9"/>
        <color theme="1"/>
        <rFont val="맑은 고딕"/>
        <family val="3"/>
        <charset val="129"/>
        <scheme val="major"/>
      </rPr>
      <t>3)</t>
    </r>
  </si>
  <si>
    <t>HOUSEHOLDS AND POPULATION BY SI &amp; GUN</t>
  </si>
  <si>
    <t>단위 : 세대, 명, 명/㎢, ㎢</t>
  </si>
  <si>
    <t>Unit : household, person, person/㎢, ㎢</t>
  </si>
  <si>
    <t>등  록  인  구             Registered  Population</t>
  </si>
  <si>
    <t>65세이상  고령자</t>
  </si>
  <si>
    <t>인구밀도</t>
  </si>
  <si>
    <t>연   별</t>
  </si>
  <si>
    <t xml:space="preserve">     합 계        Total</t>
  </si>
  <si>
    <t>한국인        Korean</t>
  </si>
  <si>
    <t>외국인        Foreigner</t>
  </si>
  <si>
    <t>Person 65 years old and over</t>
  </si>
  <si>
    <t>Population</t>
  </si>
  <si>
    <t>면   적</t>
  </si>
  <si>
    <t>density</t>
  </si>
  <si>
    <t xml:space="preserve">주 : 1) 작성기준(한국인-행정자치부 「주민등록전산시스템」, 외국인-법무부출입국 「외국인등록시스템」) </t>
  </si>
  <si>
    <t>Source : Statistics Gyeonggi Province</t>
  </si>
  <si>
    <t>자료 : 경기도『주민등록인구통계』</t>
  </si>
  <si>
    <r>
      <t xml:space="preserve">세대 </t>
    </r>
    <r>
      <rPr>
        <vertAlign val="superscript"/>
        <sz val="8"/>
        <color theme="1"/>
        <rFont val="맑은 고딕"/>
        <family val="3"/>
        <charset val="129"/>
      </rPr>
      <t>2)</t>
    </r>
  </si>
  <si>
    <r>
      <t>인구</t>
    </r>
    <r>
      <rPr>
        <vertAlign val="superscript"/>
        <sz val="8"/>
        <color theme="1"/>
        <rFont val="맑은 고딕"/>
        <family val="3"/>
        <charset val="129"/>
      </rPr>
      <t>1)</t>
    </r>
  </si>
  <si>
    <r>
      <t>시군별</t>
    </r>
    <r>
      <rPr>
        <vertAlign val="superscript"/>
        <sz val="8"/>
        <color theme="1"/>
        <rFont val="맑은 고딕"/>
        <family val="3"/>
        <charset val="129"/>
        <scheme val="major"/>
      </rPr>
      <t>3)</t>
    </r>
  </si>
  <si>
    <r>
      <t xml:space="preserve">     2) 외국인 세대 제외.('98부터 적용)   3) </t>
    </r>
    <r>
      <rPr>
        <sz val="8"/>
        <color theme="1"/>
        <rFont val="맑은 고딕"/>
        <family val="3"/>
        <charset val="129"/>
      </rPr>
      <t xml:space="preserve">2013.9.23 여주군이 시로 승격  </t>
    </r>
  </si>
  <si>
    <r>
      <t>7. 시ㆍ군별 세대 및 인구(주민등록)</t>
    </r>
    <r>
      <rPr>
        <b/>
        <vertAlign val="superscript"/>
        <sz val="14"/>
        <color theme="1"/>
        <rFont val="맑은 고딕"/>
        <family val="3"/>
        <charset val="129"/>
        <scheme val="major"/>
      </rPr>
      <t>1)</t>
    </r>
    <phoneticPr fontId="51" type="noConversion"/>
  </si>
  <si>
    <t>단위 : ha</t>
  </si>
  <si>
    <t>Unit : ha</t>
  </si>
  <si>
    <t>농가수</t>
  </si>
  <si>
    <t>합 계</t>
  </si>
  <si>
    <t>논</t>
  </si>
  <si>
    <t>밭</t>
  </si>
  <si>
    <t>가구당 경지면적 (a)</t>
  </si>
  <si>
    <t>(A)</t>
  </si>
  <si>
    <t>(B)</t>
  </si>
  <si>
    <t>(C)</t>
  </si>
  <si>
    <t>(D)</t>
  </si>
  <si>
    <t>Area  of  cultivated  land  per household</t>
  </si>
  <si>
    <r>
      <t>시군별</t>
    </r>
    <r>
      <rPr>
        <vertAlign val="superscript"/>
        <sz val="9"/>
        <rFont val="맑은 고딕"/>
        <family val="3"/>
        <charset val="129"/>
        <scheme val="major"/>
      </rPr>
      <t>1)</t>
    </r>
  </si>
  <si>
    <t>합계 (B/A)</t>
  </si>
  <si>
    <t>논  (C/A)</t>
  </si>
  <si>
    <t>밭  (D/A)</t>
  </si>
  <si>
    <t>Households</t>
  </si>
  <si>
    <t>Rice paddy</t>
  </si>
  <si>
    <t>Dry paddy</t>
  </si>
  <si>
    <t>주 : 1) 2013.9.23 여주군이 시로 승격</t>
  </si>
  <si>
    <t>자료 : 「농업면적조사(경지면적통계)」 통계청 농어업통계과</t>
  </si>
  <si>
    <t xml:space="preserve">8.  경  지  면  적
AREA OF CULTIVATED LAND </t>
    <phoneticPr fontId="51" type="noConversion"/>
  </si>
  <si>
    <t>단위 : 명</t>
  </si>
  <si>
    <t>Unit : person</t>
  </si>
  <si>
    <t>총  인  구</t>
  </si>
  <si>
    <t>급 수 인 구</t>
  </si>
  <si>
    <t>보급률(%)</t>
  </si>
  <si>
    <r>
      <t>시설용량</t>
    </r>
    <r>
      <rPr>
        <vertAlign val="superscript"/>
        <sz val="9"/>
        <rFont val="맑은 고딕"/>
        <family val="3"/>
        <charset val="129"/>
        <scheme val="minor"/>
      </rPr>
      <t>2)</t>
    </r>
  </si>
  <si>
    <r>
      <t>급수량</t>
    </r>
    <r>
      <rPr>
        <sz val="9"/>
        <rFont val="Times New Roman"/>
        <family val="1"/>
      </rPr>
      <t/>
    </r>
  </si>
  <si>
    <t xml:space="preserve">1일1인당급수량(ℓ) </t>
  </si>
  <si>
    <t>급수전수(개)</t>
  </si>
  <si>
    <t>(B/A)×100</t>
  </si>
  <si>
    <t>(㎥/일)</t>
  </si>
  <si>
    <t>Water supply</t>
  </si>
  <si>
    <r>
      <t>시군별</t>
    </r>
    <r>
      <rPr>
        <vertAlign val="superscript"/>
        <sz val="9"/>
        <rFont val="맑은 고딕"/>
        <family val="3"/>
        <charset val="129"/>
        <scheme val="minor"/>
      </rPr>
      <t>1)</t>
    </r>
  </si>
  <si>
    <t xml:space="preserve"> Water-supply</t>
  </si>
  <si>
    <t xml:space="preserve">Water- </t>
  </si>
  <si>
    <t>Water-supply</t>
  </si>
  <si>
    <t xml:space="preserve">Amount of </t>
  </si>
  <si>
    <t xml:space="preserve"> amount per</t>
  </si>
  <si>
    <t>Number</t>
  </si>
  <si>
    <t xml:space="preserve"> population</t>
  </si>
  <si>
    <t>supply rate</t>
  </si>
  <si>
    <t xml:space="preserve"> capacity</t>
  </si>
  <si>
    <t>water supplied</t>
  </si>
  <si>
    <t xml:space="preserve"> person a day</t>
  </si>
  <si>
    <t xml:space="preserve"> of faucets</t>
  </si>
  <si>
    <t xml:space="preserve">주 : 1) 2013.9.23 여주군이 시로 승격   </t>
  </si>
  <si>
    <t>Source : Water Supply &amp; Drainage Division</t>
  </si>
  <si>
    <t xml:space="preserve">      2) 광역정수장+지방정수장 용량.   P) 잠정치</t>
  </si>
  <si>
    <t>자료 : 환경부『상수도통계』, 상하수과</t>
  </si>
  <si>
    <t>9. 상    수    도
PUBLIC WATER SERVICES</t>
    <phoneticPr fontId="51" type="noConversion"/>
  </si>
  <si>
    <t>REGISTERED MOTOR VEHICLES BY SI AND GUN</t>
  </si>
  <si>
    <t>단위 : 대</t>
  </si>
  <si>
    <t>Unit : each</t>
  </si>
  <si>
    <r>
      <t xml:space="preserve">합 계 </t>
    </r>
    <r>
      <rPr>
        <vertAlign val="superscript"/>
        <sz val="9"/>
        <rFont val="맑은 고딕"/>
        <family val="3"/>
        <charset val="129"/>
        <scheme val="major"/>
      </rPr>
      <t>1)</t>
    </r>
    <r>
      <rPr>
        <sz val="9"/>
        <rFont val="맑은 고딕"/>
        <family val="3"/>
        <charset val="129"/>
        <scheme val="major"/>
      </rPr>
      <t xml:space="preserve">        Grand total </t>
    </r>
  </si>
  <si>
    <t>승용차    Passenger cars</t>
  </si>
  <si>
    <t>승합차    Buses</t>
  </si>
  <si>
    <t>화물차    Trucks</t>
  </si>
  <si>
    <t>특수차    Special cars</t>
  </si>
  <si>
    <t>이륜자동차  Motor cycle</t>
  </si>
  <si>
    <t>관  용</t>
  </si>
  <si>
    <t>자가용</t>
  </si>
  <si>
    <t>영업용</t>
  </si>
  <si>
    <t>관용</t>
  </si>
  <si>
    <r>
      <t>시군별</t>
    </r>
    <r>
      <rPr>
        <vertAlign val="superscript"/>
        <sz val="9"/>
        <rFont val="맑은 고딕"/>
        <family val="3"/>
        <charset val="129"/>
        <scheme val="major"/>
      </rPr>
      <t>2)</t>
    </r>
  </si>
  <si>
    <t>Gover-</t>
  </si>
  <si>
    <t>Com-</t>
  </si>
  <si>
    <t>Comm-</t>
  </si>
  <si>
    <t>nment</t>
  </si>
  <si>
    <t>Private</t>
  </si>
  <si>
    <t>mercial</t>
  </si>
  <si>
    <t>ercial</t>
  </si>
  <si>
    <t>mericial</t>
  </si>
  <si>
    <t>기타</t>
  </si>
  <si>
    <t>Other</t>
  </si>
  <si>
    <t>주 : 1) 이륜자동차 미포함.   2) 2013.9.23 여주군이 시로 승격</t>
  </si>
  <si>
    <t>Source : Ministry of Land, Transport and Maritime Affairs, Transportation Policy Division</t>
  </si>
  <si>
    <t>자료 : 국토해양부『건설교통통계연보』, 교통정책과</t>
  </si>
  <si>
    <t>10. 시군별 자동차등록</t>
    <phoneticPr fontId="51" type="noConversion"/>
  </si>
  <si>
    <t>LOCAL TAX BURDEN</t>
  </si>
  <si>
    <t>단위 : 백만원</t>
  </si>
  <si>
    <t>Unit : million won</t>
  </si>
  <si>
    <t>지        방        세</t>
  </si>
  <si>
    <t>인         구</t>
  </si>
  <si>
    <r>
      <t>1인당부담액(원)</t>
    </r>
    <r>
      <rPr>
        <vertAlign val="superscript"/>
        <sz val="9"/>
        <rFont val="맑은 고딕"/>
        <family val="3"/>
        <charset val="129"/>
        <scheme val="minor"/>
      </rPr>
      <t>2)</t>
    </r>
  </si>
  <si>
    <t>세          대</t>
  </si>
  <si>
    <t>세대당 부담액(원)</t>
  </si>
  <si>
    <r>
      <t>연    별</t>
    </r>
    <r>
      <rPr>
        <vertAlign val="superscript"/>
        <sz val="9"/>
        <rFont val="맑은 고딕"/>
        <family val="3"/>
        <charset val="129"/>
        <scheme val="minor"/>
      </rPr>
      <t>3)</t>
    </r>
  </si>
  <si>
    <t>Local   taxes</t>
  </si>
  <si>
    <t>(외국인 제외)</t>
  </si>
  <si>
    <t>(외국인세대 제외)</t>
  </si>
  <si>
    <t>시군별</t>
  </si>
  <si>
    <t>직    접    세</t>
  </si>
  <si>
    <r>
      <t xml:space="preserve">간    접   세 </t>
    </r>
    <r>
      <rPr>
        <vertAlign val="superscript"/>
        <sz val="9"/>
        <rFont val="맑은 고딕"/>
        <family val="3"/>
        <charset val="129"/>
        <scheme val="minor"/>
      </rPr>
      <t>1)</t>
    </r>
  </si>
  <si>
    <t>Tax burden</t>
  </si>
  <si>
    <t>Households (Excluding</t>
  </si>
  <si>
    <t xml:space="preserve">Tax burden per </t>
  </si>
  <si>
    <t>Direct taxes</t>
  </si>
  <si>
    <t>Indirect taxes</t>
  </si>
  <si>
    <t>(Excluding foreigner)</t>
  </si>
  <si>
    <t xml:space="preserve"> per capita(Won)</t>
  </si>
  <si>
    <t>foreign households)</t>
  </si>
  <si>
    <t>household(Won)</t>
  </si>
  <si>
    <t>경기도</t>
  </si>
  <si>
    <t>Gyeonggi Province</t>
  </si>
  <si>
    <t>주 :  1) 간접세는 레저세,담배소비세,도축세,주행세,지방소비세  2) 결산기준</t>
  </si>
  <si>
    <t>Source : Tax Administration Division</t>
  </si>
  <si>
    <t xml:space="preserve">자료 : 세정과   </t>
  </si>
  <si>
    <t>11. 지방세 부담</t>
    <phoneticPr fontId="51" type="noConversion"/>
  </si>
  <si>
    <t>GOVERNMENT EMPLOYEES OF SIㆍGUN</t>
  </si>
  <si>
    <t>합   계</t>
  </si>
  <si>
    <t>정무직</t>
  </si>
  <si>
    <t>별정직</t>
  </si>
  <si>
    <r>
      <t>일          반           직</t>
    </r>
    <r>
      <rPr>
        <vertAlign val="superscript"/>
        <sz val="9"/>
        <rFont val="맑은 고딕"/>
        <family val="3"/>
        <charset val="129"/>
        <scheme val="minor"/>
      </rPr>
      <t>5)</t>
    </r>
  </si>
  <si>
    <t xml:space="preserve">          General </t>
  </si>
  <si>
    <r>
      <t>기타직</t>
    </r>
    <r>
      <rPr>
        <vertAlign val="superscript"/>
        <sz val="8"/>
        <rFont val="맑은 고딕"/>
        <family val="3"/>
        <charset val="129"/>
        <scheme val="minor"/>
      </rPr>
      <t>6)</t>
    </r>
  </si>
  <si>
    <t>(선거직)</t>
  </si>
  <si>
    <t>3)</t>
  </si>
  <si>
    <t>2급</t>
  </si>
  <si>
    <t>3급</t>
  </si>
  <si>
    <t>3~4급</t>
  </si>
  <si>
    <t>4급</t>
  </si>
  <si>
    <t>4~5</t>
  </si>
  <si>
    <t>5급</t>
  </si>
  <si>
    <t>6급</t>
  </si>
  <si>
    <t>7급</t>
  </si>
  <si>
    <t>8급</t>
  </si>
  <si>
    <t>9급</t>
  </si>
  <si>
    <t>전문경력관</t>
  </si>
  <si>
    <t>연구사</t>
  </si>
  <si>
    <t>지도관</t>
  </si>
  <si>
    <t>지도사</t>
  </si>
  <si>
    <r>
      <t>전문직</t>
    </r>
    <r>
      <rPr>
        <vertAlign val="superscript"/>
        <sz val="8"/>
        <rFont val="맑은 고딕"/>
        <family val="3"/>
        <charset val="129"/>
        <scheme val="minor"/>
      </rPr>
      <t>2)</t>
    </r>
  </si>
  <si>
    <r>
      <t>시군별</t>
    </r>
    <r>
      <rPr>
        <vertAlign val="superscript"/>
        <sz val="9"/>
        <rFont val="맑은 고딕"/>
        <family val="3"/>
        <charset val="129"/>
        <scheme val="minor"/>
      </rPr>
      <t>2)</t>
    </r>
  </si>
  <si>
    <t>Political (selected)Position</t>
  </si>
  <si>
    <t>2nd</t>
  </si>
  <si>
    <t>3rd</t>
  </si>
  <si>
    <t xml:space="preserve">3~4th </t>
  </si>
  <si>
    <t xml:space="preserve">4th </t>
  </si>
  <si>
    <t>4~5th</t>
  </si>
  <si>
    <t xml:space="preserve">5th </t>
  </si>
  <si>
    <t xml:space="preserve">6th </t>
  </si>
  <si>
    <t xml:space="preserve">7th </t>
  </si>
  <si>
    <t xml:space="preserve">8th </t>
  </si>
  <si>
    <t xml:space="preserve">9th </t>
  </si>
  <si>
    <t>Resear-</t>
  </si>
  <si>
    <t>Advising</t>
  </si>
  <si>
    <t>Profe-</t>
  </si>
  <si>
    <t>Specific</t>
  </si>
  <si>
    <t xml:space="preserve"> grade</t>
  </si>
  <si>
    <t>grade</t>
  </si>
  <si>
    <t>Expert</t>
  </si>
  <si>
    <t>cher</t>
  </si>
  <si>
    <t>officer</t>
  </si>
  <si>
    <t>Advisor</t>
  </si>
  <si>
    <t>ssional</t>
  </si>
  <si>
    <t>Others</t>
  </si>
  <si>
    <t>주 : 1) 이 자료는 정원 기준이며, (  )내는 국가공무원, (  )밖은 "국가+지방"의 총계임.</t>
  </si>
  <si>
    <t>Source : Planning Division</t>
  </si>
  <si>
    <t xml:space="preserve">     2) 복수직급은 상위직급에 포함되고, 전문직(=계약직)은 각 항목에 포함되었음. 일반직렬로 들어옴.  </t>
  </si>
  <si>
    <t xml:space="preserve">     3) 일반직+별정직 복수직렬은 별정에 포함됨.   4) 2013.9.23 여주군이 시로 승격</t>
  </si>
  <si>
    <t xml:space="preserve">     5) 일반직에 가군, 나군 → 전문경력관,    6) 기능직(2012년까지) → 기타직 </t>
  </si>
  <si>
    <t>자료 : 기획담당관실</t>
  </si>
  <si>
    <r>
      <t>12. 시·군 공무원</t>
    </r>
    <r>
      <rPr>
        <b/>
        <vertAlign val="superscript"/>
        <sz val="14"/>
        <rFont val="맑은 고딕"/>
        <family val="3"/>
        <charset val="129"/>
        <scheme val="minor"/>
      </rPr>
      <t>1)</t>
    </r>
    <phoneticPr fontId="51" type="noConversion"/>
  </si>
  <si>
    <t>NUMBER OF GOVERNMENT &amp; PUBLIC OFFICES &amp;</t>
  </si>
  <si>
    <t>단위 : 개소</t>
  </si>
  <si>
    <t xml:space="preserve">         MAJOR AGENCIES</t>
  </si>
  <si>
    <t>Unit : place</t>
  </si>
  <si>
    <t xml:space="preserve">              MAJOR AGENCIES(Cont'd)</t>
  </si>
  <si>
    <t>총계</t>
  </si>
  <si>
    <t>지방행정관서      Local administrative offices and agencies</t>
  </si>
  <si>
    <t>경찰관서   Police station</t>
  </si>
  <si>
    <t>소방관서     Fire station</t>
  </si>
  <si>
    <t>법원ㆍ검찰관서</t>
  </si>
  <si>
    <t>Court &amp; prosecutions offices</t>
  </si>
  <si>
    <t>보훈청</t>
  </si>
  <si>
    <t>교육청</t>
  </si>
  <si>
    <t>우체국</t>
  </si>
  <si>
    <t>세무서</t>
  </si>
  <si>
    <t>국   립</t>
  </si>
  <si>
    <t>전화국</t>
  </si>
  <si>
    <r>
      <t>방송사</t>
    </r>
    <r>
      <rPr>
        <vertAlign val="superscript"/>
        <sz val="9"/>
        <rFont val="맑은 고딕"/>
        <family val="3"/>
        <charset val="129"/>
        <scheme val="minor"/>
      </rPr>
      <t xml:space="preserve"> 7)</t>
    </r>
  </si>
  <si>
    <r>
      <t>신문사</t>
    </r>
    <r>
      <rPr>
        <vertAlign val="superscript"/>
        <sz val="9"/>
        <rFont val="맑은 고딕"/>
        <family val="3"/>
        <charset val="129"/>
        <scheme val="minor"/>
      </rPr>
      <t>4)</t>
    </r>
  </si>
  <si>
    <t>한국농촌공사</t>
  </si>
  <si>
    <t>협  동  조  합           Cooperative  associations</t>
  </si>
  <si>
    <t>시군</t>
  </si>
  <si>
    <t>구</t>
  </si>
  <si>
    <r>
      <t>읍면동</t>
    </r>
    <r>
      <rPr>
        <vertAlign val="superscript"/>
        <sz val="9"/>
        <rFont val="맑은 고딕"/>
        <family val="3"/>
        <charset val="129"/>
        <scheme val="minor"/>
      </rPr>
      <t>1)</t>
    </r>
  </si>
  <si>
    <t>직속기관</t>
  </si>
  <si>
    <t>출장소   Branch office</t>
  </si>
  <si>
    <r>
      <t>사업소</t>
    </r>
    <r>
      <rPr>
        <vertAlign val="superscript"/>
        <sz val="9"/>
        <rFont val="맑은 고딕"/>
        <family val="3"/>
        <charset val="129"/>
        <scheme val="minor"/>
      </rPr>
      <t>4)</t>
    </r>
  </si>
  <si>
    <t>Agency</t>
  </si>
  <si>
    <t>경찰청</t>
  </si>
  <si>
    <t>경찰서</t>
  </si>
  <si>
    <t>순찰지구대,</t>
  </si>
  <si>
    <t>소방본부</t>
  </si>
  <si>
    <t>소방서</t>
  </si>
  <si>
    <t>119안전센터</t>
  </si>
  <si>
    <t>법원(지원)</t>
  </si>
  <si>
    <t>등기소</t>
  </si>
  <si>
    <t>검찰(지청)</t>
  </si>
  <si>
    <r>
      <t>교도소</t>
    </r>
    <r>
      <rPr>
        <vertAlign val="superscript"/>
        <sz val="9"/>
        <rFont val="맑은 고딕"/>
        <family val="3"/>
        <charset val="129"/>
        <scheme val="minor"/>
      </rPr>
      <t>1)</t>
    </r>
  </si>
  <si>
    <t>Patriot &amp;</t>
  </si>
  <si>
    <t>6)</t>
  </si>
  <si>
    <r>
      <t>관서</t>
    </r>
    <r>
      <rPr>
        <vertAlign val="superscript"/>
        <sz val="9"/>
        <rFont val="맑은 고딕"/>
        <family val="3"/>
        <charset val="129"/>
        <scheme val="minor"/>
      </rPr>
      <t>2)</t>
    </r>
  </si>
  <si>
    <t>5)</t>
  </si>
  <si>
    <t>농산물</t>
  </si>
  <si>
    <t>(중앙)</t>
  </si>
  <si>
    <t>(분국포함)</t>
  </si>
  <si>
    <t>Broad-</t>
  </si>
  <si>
    <t>Korea agri- cultural &amp; rural infrastructure corporation</t>
  </si>
  <si>
    <r>
      <t>농 업</t>
    </r>
    <r>
      <rPr>
        <vertAlign val="superscript"/>
        <sz val="9"/>
        <rFont val="맑은 고딕"/>
        <family val="3"/>
        <charset val="129"/>
        <scheme val="minor"/>
      </rPr>
      <t>8)</t>
    </r>
  </si>
  <si>
    <r>
      <t>원 예</t>
    </r>
    <r>
      <rPr>
        <vertAlign val="superscript"/>
        <sz val="9"/>
        <rFont val="맑은 고딕"/>
        <family val="3"/>
        <charset val="129"/>
        <scheme val="minor"/>
      </rPr>
      <t>8)</t>
    </r>
  </si>
  <si>
    <r>
      <t>축 산</t>
    </r>
    <r>
      <rPr>
        <vertAlign val="superscript"/>
        <sz val="9"/>
        <rFont val="맑은 고딕"/>
        <family val="3"/>
        <charset val="129"/>
        <scheme val="minor"/>
      </rPr>
      <t>8)</t>
    </r>
  </si>
  <si>
    <r>
      <t>수산업</t>
    </r>
    <r>
      <rPr>
        <vertAlign val="superscript"/>
        <sz val="9"/>
        <rFont val="맑은 고딕"/>
        <family val="3"/>
        <charset val="129"/>
        <scheme val="minor"/>
      </rPr>
      <t>9)</t>
    </r>
  </si>
  <si>
    <r>
      <t>산 림</t>
    </r>
    <r>
      <rPr>
        <vertAlign val="superscript"/>
        <sz val="9"/>
        <rFont val="맑은 고딕"/>
        <family val="3"/>
        <charset val="129"/>
        <scheme val="minor"/>
      </rPr>
      <t>10)</t>
    </r>
  </si>
  <si>
    <t>기  타</t>
  </si>
  <si>
    <r>
      <t>시군별</t>
    </r>
    <r>
      <rPr>
        <vertAlign val="superscript"/>
        <sz val="9"/>
        <rFont val="맑은 고딕"/>
        <family val="3"/>
        <charset val="129"/>
        <scheme val="minor"/>
      </rPr>
      <t>3)</t>
    </r>
  </si>
  <si>
    <t>Grand</t>
  </si>
  <si>
    <r>
      <t>Si</t>
    </r>
    <r>
      <rPr>
        <sz val="9"/>
        <rFont val="바탕"/>
        <family val="1"/>
        <charset val="129"/>
      </rPr>
      <t/>
    </r>
  </si>
  <si>
    <t>Eup,myeon,dong</t>
  </si>
  <si>
    <r>
      <t xml:space="preserve">도 </t>
    </r>
    <r>
      <rPr>
        <vertAlign val="superscript"/>
        <sz val="9"/>
        <rFont val="맑은 고딕"/>
        <family val="3"/>
        <charset val="129"/>
        <scheme val="minor"/>
      </rPr>
      <t>2)</t>
    </r>
  </si>
  <si>
    <r>
      <t xml:space="preserve">시ㆍ군 </t>
    </r>
    <r>
      <rPr>
        <sz val="9"/>
        <rFont val="Times New Roman"/>
        <family val="1"/>
      </rPr>
      <t/>
    </r>
  </si>
  <si>
    <t>읍면</t>
  </si>
  <si>
    <t>Police</t>
  </si>
  <si>
    <t>파출소</t>
  </si>
  <si>
    <t>Fire head-</t>
  </si>
  <si>
    <t>Fire</t>
  </si>
  <si>
    <t>Fire station</t>
  </si>
  <si>
    <t>Court</t>
  </si>
  <si>
    <t>Prosecution</t>
  </si>
  <si>
    <t>veteran</t>
  </si>
  <si>
    <t>Educational</t>
  </si>
  <si>
    <t>Post</t>
  </si>
  <si>
    <t>Tax</t>
  </si>
  <si>
    <t>품   질</t>
  </si>
  <si>
    <t>직속</t>
  </si>
  <si>
    <t>Telephone</t>
  </si>
  <si>
    <t>casting</t>
  </si>
  <si>
    <t>Newspaper</t>
  </si>
  <si>
    <t>Garde-</t>
  </si>
  <si>
    <t>Live-</t>
  </si>
  <si>
    <t>total</t>
  </si>
  <si>
    <t>Gu</t>
  </si>
  <si>
    <t>Eupㆍmyeon</t>
  </si>
  <si>
    <t>office</t>
  </si>
  <si>
    <t>station</t>
  </si>
  <si>
    <t>Area Patrol Unit</t>
  </si>
  <si>
    <t>quarters</t>
  </si>
  <si>
    <t>branch</t>
  </si>
  <si>
    <t xml:space="preserve"> branch</t>
  </si>
  <si>
    <t>Registry</t>
  </si>
  <si>
    <t>Prison</t>
  </si>
  <si>
    <t>관리원(1)</t>
  </si>
  <si>
    <t>기관(2)</t>
  </si>
  <si>
    <t>company</t>
  </si>
  <si>
    <t>Agriculture</t>
  </si>
  <si>
    <t>ning</t>
  </si>
  <si>
    <t>stock</t>
  </si>
  <si>
    <t>Fishery</t>
  </si>
  <si>
    <t>Forest</t>
  </si>
  <si>
    <t>주 : 1) 읍면동은 2014.1.1기준    2) 2014년 도 직속기관 소방서 34개는 제외.</t>
  </si>
  <si>
    <t>Source : Self-Governance Division,Fire Administration Division, Si &amp; Gun, Gyeonggi Provincial Police Administration</t>
  </si>
  <si>
    <t>주 : 1) 2013년부터 교도소(구치소+지소+민영교도소 포함) 소재지 기준</t>
  </si>
  <si>
    <t xml:space="preserve">     3) 2013.9.23 여주군이 시로 승격   4) 사업소중 도 소속 "서울사무소"는 수원시로 함. </t>
  </si>
  <si>
    <t xml:space="preserve">     2) 우체국에는 일반국,별정국,,분실,우편취급국 포함.   3) 2013.9.23 여주군이 시로 승격</t>
  </si>
  <si>
    <t>자료 : 자치행정과, 소방행정과, 경기지방경찰청, 시군</t>
  </si>
  <si>
    <t xml:space="preserve">     (1) Agricultural Products Quality Management Service  (2) Other central government agency</t>
  </si>
  <si>
    <t xml:space="preserve">     4) 신문사는 일간지에 한함(2013년부터)    5) 세무서에 한함(국세청, 세무지소 제외)</t>
  </si>
  <si>
    <t xml:space="preserve">     6) 교육청은 도교육청(본청,제2청) 포함.  7) 방송사는 지상파방송(TV+라디오+DBM)만 해당, 소재지 기준(2013년부터)</t>
  </si>
  <si>
    <t xml:space="preserve">     8) 2013년부터 농협중앙회 자료 기준(농협→시군지부와 지역농협 조합수임, 원예,축협→지역축협 및 원예 조합수임)</t>
  </si>
  <si>
    <t xml:space="preserve">     9) 영업장 소재지를 기준(2013년부터)   10) 산림조합 소재지를(본소+지소) 기준(2013년부터)</t>
  </si>
  <si>
    <t xml:space="preserve">     11) 기타(2013년부터 인삼농협을 표시)</t>
  </si>
  <si>
    <t>13. 관내관공서 및 주요기관(2-1)</t>
    <phoneticPr fontId="51" type="noConversion"/>
  </si>
  <si>
    <t>13. 관내관공서 및 주요기관(2-2)</t>
    <phoneticPr fontId="51" type="noConversion"/>
  </si>
  <si>
    <t>2015</t>
    <phoneticPr fontId="51" type="noConversion"/>
  </si>
  <si>
    <t>2015</t>
    <phoneticPr fontId="51" type="noConversion"/>
  </si>
  <si>
    <t>2014</t>
    <phoneticPr fontId="51" type="noConversion"/>
  </si>
  <si>
    <t>2014</t>
    <phoneticPr fontId="51" type="noConversion"/>
  </si>
  <si>
    <t>2015</t>
    <phoneticPr fontId="51" type="noConversion"/>
  </si>
  <si>
    <t>(2015)</t>
    <phoneticPr fontId="148" type="noConversion"/>
  </si>
  <si>
    <t>《1,285,698》</t>
    <phoneticPr fontId="47" type="noConversion"/>
  </si>
  <si>
    <t>2015</t>
    <phoneticPr fontId="148" type="noConversion"/>
  </si>
  <si>
    <t>남</t>
    <phoneticPr fontId="148" type="noConversion"/>
  </si>
  <si>
    <t>여</t>
    <phoneticPr fontId="148" type="noConversion"/>
  </si>
  <si>
    <t>Female</t>
    <phoneticPr fontId="148" type="noConversion"/>
  </si>
  <si>
    <t>2015</t>
    <phoneticPr fontId="148" type="noConversion"/>
  </si>
  <si>
    <t>2010</t>
    <phoneticPr fontId="148" type="noConversion"/>
  </si>
  <si>
    <t>남  부</t>
    <phoneticPr fontId="4" type="noConversion"/>
  </si>
  <si>
    <t>The South</t>
    <phoneticPr fontId="4" type="noConversion"/>
  </si>
  <si>
    <t>안 양 시</t>
    <phoneticPr fontId="4" type="noConversion"/>
  </si>
  <si>
    <t>광 명 시</t>
    <phoneticPr fontId="4" type="noConversion"/>
  </si>
  <si>
    <t>오 산 시</t>
    <phoneticPr fontId="4" type="noConversion"/>
  </si>
  <si>
    <t>시 흥 시</t>
    <phoneticPr fontId="4" type="noConversion"/>
  </si>
  <si>
    <t>군 포 시</t>
    <phoneticPr fontId="4" type="noConversion"/>
  </si>
  <si>
    <t>의 왕 시</t>
    <phoneticPr fontId="4" type="noConversion"/>
  </si>
  <si>
    <t>하 남 시</t>
    <phoneticPr fontId="4" type="noConversion"/>
  </si>
  <si>
    <t>용 인 시</t>
    <phoneticPr fontId="4" type="noConversion"/>
  </si>
  <si>
    <t>이 천 시</t>
    <phoneticPr fontId="4" type="noConversion"/>
  </si>
  <si>
    <t>김 포 시</t>
    <phoneticPr fontId="4" type="noConversion"/>
  </si>
  <si>
    <t>화 성 시</t>
    <phoneticPr fontId="4" type="noConversion"/>
  </si>
  <si>
    <t>Hwaseong-si</t>
    <phoneticPr fontId="4" type="noConversion"/>
  </si>
  <si>
    <t>광 주 시</t>
    <phoneticPr fontId="4" type="noConversion"/>
  </si>
  <si>
    <t>Gwangju-si</t>
    <phoneticPr fontId="4" type="noConversion"/>
  </si>
  <si>
    <t>북  부</t>
    <phoneticPr fontId="4" type="noConversion"/>
  </si>
  <si>
    <t>The North</t>
    <phoneticPr fontId="4" type="noConversion"/>
  </si>
  <si>
    <t>의정부시</t>
    <phoneticPr fontId="4" type="noConversion"/>
  </si>
  <si>
    <t>남양주시</t>
    <phoneticPr fontId="4" type="noConversion"/>
  </si>
  <si>
    <t>양 주 시</t>
    <phoneticPr fontId="4" type="noConversion"/>
  </si>
  <si>
    <t>Yangju-si</t>
    <phoneticPr fontId="4" type="noConversion"/>
  </si>
  <si>
    <t>포 천 시</t>
    <phoneticPr fontId="4" type="noConversion"/>
  </si>
  <si>
    <t>Pocheon-si</t>
    <phoneticPr fontId="4" type="noConversion"/>
  </si>
  <si>
    <t>…</t>
    <phoneticPr fontId="47" type="noConversion"/>
  </si>
  <si>
    <t>.</t>
    <phoneticPr fontId="47" type="noConversion"/>
  </si>
  <si>
    <t>-</t>
    <phoneticPr fontId="47" type="noConversion"/>
  </si>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</sst>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50">
    <numFmt numFmtId="42" formatCode="_-&quot;₩&quot;* #,##0_-;\-&quot;₩&quot;* #,##0_-;_-&quot;₩&quot;* &quot;-&quot;_-;_-@_-"/>
    <numFmt numFmtId="41" formatCode="_-* #,##0_-;\-* #,##0_-;_-* &quot;-&quot;_-;_-@_-"/>
    <numFmt numFmtId="43" formatCode="_-* #,##0.00_-;\-* #,##0.00_-;_-* &quot;-&quot;??_-;_-@_-"/>
    <numFmt numFmtId="176" formatCode="&quot;$&quot;#,##0_);[Red]\(&quot;$&quot;#,##0\)"/>
    <numFmt numFmtId="177" formatCode="&quot;$&quot;#,##0.00_);[Red]\(&quot;$&quot;#,##0.00\)"/>
    <numFmt numFmtId="178" formatCode="#,##0.0"/>
    <numFmt numFmtId="179" formatCode="#,##0.0_);[Red]\(#,##0.0\)"/>
    <numFmt numFmtId="180" formatCode="&quot;₩&quot;#,##0;[Red]&quot;₩&quot;\-#,##0"/>
    <numFmt numFmtId="181" formatCode="&quot;₩&quot;#,##0.00;[Red]&quot;₩&quot;\-#,##0.00"/>
    <numFmt numFmtId="182" formatCode="_ * #,##0_ ;_ * \-#,##0_ ;_ * &quot;-&quot;_ ;_ @_ "/>
    <numFmt numFmtId="183" formatCode="_ &quot;₩&quot;* #,##0.00_ ;_ &quot;₩&quot;* \-#,##0.00_ ;_ &quot;₩&quot;* &quot;-&quot;??_ ;_ @_ "/>
    <numFmt numFmtId="184" formatCode="0.0"/>
    <numFmt numFmtId="185" formatCode="#,##0;[Red]&quot;-&quot;#,##0"/>
    <numFmt numFmtId="186" formatCode="#,##0.00;[Red]&quot;-&quot;#,##0.00"/>
    <numFmt numFmtId="187" formatCode="_ &quot;₩&quot;* #,##0_ ;_ &quot;₩&quot;* \-#,##0_ ;_ &quot;₩&quot;* &quot;-&quot;_ ;_ @_ "/>
    <numFmt numFmtId="188" formatCode="_ * #,##0.00_ ;_ * \-#,##0.00_ ;_ * &quot;-&quot;??_ ;_ @_ "/>
    <numFmt numFmtId="189" formatCode="#,##0.0\ "/>
    <numFmt numFmtId="190" formatCode="0_);\(0\)"/>
    <numFmt numFmtId="191" formatCode="#,##0_);\(#,##0\)"/>
    <numFmt numFmtId="192" formatCode="#,##0\ \ ;\-#,##0\ \ ;&quot;-&quot;\ \ ;@\ \ "/>
    <numFmt numFmtId="193" formatCode="#,##0;\-#,##0;&quot;-&quot;;@"/>
    <numFmt numFmtId="194" formatCode="yyyy\-mm\-dd\ hh:mm:ss\.ss"/>
    <numFmt numFmtId="195" formatCode="_ * #,##0.00_ ;_ * \-#,##0.00_ ;_ * &quot;-&quot;_ ;_ @_ "/>
    <numFmt numFmtId="196" formatCode="0_ "/>
    <numFmt numFmtId="197" formatCode="#,##0_);[Red]\(#,##0\)"/>
    <numFmt numFmtId="198" formatCode="#,##0_ "/>
    <numFmt numFmtId="199" formatCode="#,##0\ "/>
    <numFmt numFmtId="200" formatCode="#,##0.00\ \ "/>
    <numFmt numFmtId="201" formatCode="_-* #,##0.00_-;\-* #,##0.00_-;_-* &quot;-&quot;_-;_-@_-"/>
    <numFmt numFmtId="202" formatCode="#,##0;[Red]#,##0"/>
    <numFmt numFmtId="203" formatCode="_-* #,##0.0_-;\-* #,##0.0_-;_-* &quot;-&quot;?_-;_-@_-"/>
    <numFmt numFmtId="204" formatCode="&quot;A$&quot;\ #,##0.0;&quot;$&quot;\-#,##0.0"/>
    <numFmt numFmtId="205" formatCode="&quot;$&quot;#,##0;\(&quot;$&quot;#,##0\)"/>
    <numFmt numFmtId="206" formatCode="#,##0.0;\(#,##0.0\);\ &quot;-&quot;\ "/>
    <numFmt numFmtId="207" formatCode="#,##0.00\ "/>
    <numFmt numFmtId="208" formatCode="_-&quot;₩&quot;* #,##0.00_-;&quot;₩&quot;&quot;₩&quot;\-&quot;₩&quot;* #,##0.00_-;_-&quot;₩&quot;* &quot;-&quot;??_-;_-@_-"/>
    <numFmt numFmtId="209" formatCode="_-* #,##0.00_-;&quot;₩&quot;&quot;₩&quot;\-* #,##0.00_-;_-* &quot;-&quot;??_-;_-@_-"/>
    <numFmt numFmtId="210" formatCode="&quot;₩&quot;#,##0;&quot;₩&quot;&quot;₩&quot;&quot;₩&quot;&quot;₩&quot;\-#,##0"/>
    <numFmt numFmtId="211" formatCode="&quot;₩&quot;#,##0;[Red]&quot;₩&quot;&quot;₩&quot;&quot;₩&quot;&quot;₩&quot;\-#,##0"/>
    <numFmt numFmtId="212" formatCode="&quot;₩&quot;#,##0.00;&quot;₩&quot;&quot;₩&quot;&quot;₩&quot;&quot;₩&quot;\-#,##0.00"/>
    <numFmt numFmtId="213" formatCode="_ * #,##0.00_ ;_ * &quot;₩&quot;&quot;₩&quot;&quot;₩&quot;&quot;₩&quot;&quot;₩&quot;&quot;₩&quot;&quot;₩&quot;&quot;₩&quot;&quot;₩&quot;\-#,##0.00_ ;_ * &quot;-&quot;??_ ;_ @_ "/>
    <numFmt numFmtId="214" formatCode="&quot;₩&quot;&quot;₩&quot;&quot;₩&quot;&quot;₩&quot;&quot;₩&quot;&quot;₩&quot;&quot;₩&quot;&quot;₩&quot;&quot;₩&quot;\$#,##0_);[Red]&quot;₩&quot;&quot;₩&quot;&quot;₩&quot;&quot;₩&quot;&quot;₩&quot;&quot;₩&quot;&quot;₩&quot;&quot;₩&quot;&quot;₩&quot;\(&quot;₩&quot;&quot;₩&quot;&quot;₩&quot;&quot;₩&quot;&quot;₩&quot;&quot;₩&quot;&quot;₩&quot;&quot;₩&quot;&quot;₩&quot;\$#,##0&quot;₩&quot;&quot;₩&quot;&quot;₩&quot;&quot;₩&quot;&quot;₩&quot;&quot;₩&quot;&quot;₩&quot;&quot;₩&quot;&quot;₩&quot;\)"/>
    <numFmt numFmtId="215" formatCode="_-&quot;₩&quot;* #,##0_-;&quot;₩&quot;&quot;₩&quot;&quot;₩&quot;&quot;₩&quot;&quot;₩&quot;&quot;₩&quot;&quot;₩&quot;&quot;₩&quot;&quot;₩&quot;\-&quot;₩&quot;* #,##0_-;_-&quot;₩&quot;* &quot;-&quot;_-;_-@_-"/>
    <numFmt numFmtId="216" formatCode=";;;"/>
    <numFmt numFmtId="217" formatCode="\$#.00"/>
    <numFmt numFmtId="218" formatCode="#,"/>
    <numFmt numFmtId="219" formatCode="%#.00"/>
    <numFmt numFmtId="220" formatCode="0%_);\(0%\)"/>
    <numFmt numFmtId="221" formatCode="_(* #,##0.00_);_(* \(#,##0.00\);_(* &quot;-&quot;??_);_(@_)"/>
    <numFmt numFmtId="222" formatCode="_(* #,##0_);_(* \(#,##0\);_(* &quot;-&quot;_);_(@_)"/>
  </numFmts>
  <fonts count="149">
    <font>
      <sz val="11"/>
      <color theme="1"/>
      <name val="맑은 고딕"/>
      <family val="2"/>
      <charset val="129"/>
      <scheme val="minor"/>
    </font>
    <font>
      <sz val="11"/>
      <color theme="1"/>
      <name val="맑은 고딕"/>
      <family val="2"/>
      <charset val="129"/>
      <scheme val="minor"/>
    </font>
    <font>
      <sz val="12"/>
      <name val="바탕체"/>
      <family val="1"/>
      <charset val="129"/>
    </font>
    <font>
      <sz val="9"/>
      <name val="바탕"/>
      <family val="1"/>
      <charset val="129"/>
    </font>
    <font>
      <sz val="12"/>
      <name val="¸íÁ¶"/>
      <family val="3"/>
      <charset val="129"/>
    </font>
    <font>
      <sz val="12"/>
      <name val="¹ÙÅÁÃ¼"/>
      <family val="1"/>
      <charset val="129"/>
    </font>
    <font>
      <sz val="10"/>
      <name val="Arial"/>
      <family val="2"/>
    </font>
    <font>
      <sz val="11"/>
      <name val="돋움"/>
      <family val="3"/>
      <charset val="129"/>
    </font>
    <font>
      <sz val="12"/>
      <name val="뼻뮝"/>
      <family val="1"/>
      <charset val="129"/>
    </font>
    <font>
      <sz val="12"/>
      <name val="¸iA¶"/>
      <family val="3"/>
      <charset val="129"/>
    </font>
    <font>
      <sz val="11"/>
      <name val="µ¸¿ò"/>
      <family val="3"/>
      <charset val="129"/>
    </font>
    <font>
      <sz val="12"/>
      <name val="¹UAAA¼"/>
      <family val="3"/>
      <charset val="129"/>
    </font>
    <font>
      <sz val="10"/>
      <name val="Geneva"/>
      <family val="2"/>
    </font>
    <font>
      <sz val="11"/>
      <name val="μ¸¿o"/>
      <family val="3"/>
      <charset val="129"/>
    </font>
    <font>
      <sz val="12"/>
      <name val="±¼¸²A¼"/>
      <family val="3"/>
      <charset val="129"/>
    </font>
    <font>
      <sz val="12"/>
      <name val="±¼¸²Ã¼"/>
      <family val="3"/>
      <charset val="129"/>
    </font>
    <font>
      <sz val="12"/>
      <name val="Arial"/>
      <family val="2"/>
    </font>
    <font>
      <b/>
      <sz val="12"/>
      <name val="Arial"/>
      <family val="2"/>
    </font>
    <font>
      <b/>
      <sz val="18"/>
      <name val="Arial"/>
      <family val="2"/>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맑은 고딕"/>
      <family val="3"/>
      <charset val="129"/>
      <scheme val="major"/>
    </font>
    <font>
      <sz val="12"/>
      <name val="맑은 고딕"/>
      <family val="3"/>
      <charset val="129"/>
      <scheme val="major"/>
    </font>
    <font>
      <b/>
      <sz val="14"/>
      <name val="맑은 고딕"/>
      <family val="3"/>
      <charset val="129"/>
      <scheme val="major"/>
    </font>
    <font>
      <b/>
      <sz val="12"/>
      <name val="맑은 고딕"/>
      <family val="3"/>
      <charset val="129"/>
      <scheme val="major"/>
    </font>
    <font>
      <sz val="9"/>
      <name val="맑은 고딕"/>
      <family val="3"/>
      <charset val="129"/>
      <scheme val="major"/>
    </font>
    <font>
      <b/>
      <sz val="9"/>
      <name val="맑은 고딕"/>
      <family val="3"/>
      <charset val="129"/>
      <scheme val="major"/>
    </font>
    <font>
      <b/>
      <sz val="8"/>
      <name val="맑은 고딕"/>
      <family val="3"/>
      <charset val="129"/>
      <scheme val="major"/>
    </font>
    <font>
      <sz val="8"/>
      <name val="맑은 고딕"/>
      <family val="3"/>
      <charset val="129"/>
      <scheme val="major"/>
    </font>
    <font>
      <b/>
      <sz val="10"/>
      <name val="맑은 고딕"/>
      <family val="3"/>
      <charset val="129"/>
      <scheme val="major"/>
    </font>
    <font>
      <sz val="7"/>
      <name val="맑은 고딕"/>
      <family val="3"/>
      <charset val="129"/>
      <scheme val="major"/>
    </font>
    <font>
      <vertAlign val="superscript"/>
      <sz val="9"/>
      <name val="맑은 고딕"/>
      <family val="3"/>
      <charset val="129"/>
      <scheme val="major"/>
    </font>
    <font>
      <sz val="9"/>
      <name val="굴림체"/>
      <family val="3"/>
      <charset val="129"/>
    </font>
    <font>
      <sz val="8"/>
      <name val="맑은 고딕"/>
      <family val="3"/>
      <charset val="129"/>
    </font>
    <font>
      <vertAlign val="superscript"/>
      <sz val="9"/>
      <color rgb="FFFF0000"/>
      <name val="맑은 고딕"/>
      <family val="3"/>
      <charset val="129"/>
      <scheme val="major"/>
    </font>
    <font>
      <sz val="9"/>
      <name val="맑은 고딕"/>
      <family val="3"/>
      <charset val="129"/>
      <scheme val="minor"/>
    </font>
    <font>
      <sz val="8"/>
      <name val="맑은 고딕"/>
      <family val="2"/>
      <charset val="129"/>
      <scheme val="minor"/>
    </font>
    <font>
      <sz val="10"/>
      <name val="MS Sans Serif"/>
      <family val="2"/>
    </font>
    <font>
      <sz val="9"/>
      <name val="Times New Roman"/>
      <family val="1"/>
    </font>
    <font>
      <sz val="10"/>
      <name val="바탕"/>
      <family val="1"/>
      <charset val="129"/>
    </font>
    <font>
      <vertAlign val="superscript"/>
      <sz val="8"/>
      <name val="맑은 고딕"/>
      <family val="3"/>
      <charset val="129"/>
    </font>
    <font>
      <b/>
      <vertAlign val="superscript"/>
      <sz val="14"/>
      <name val="맑은 고딕"/>
      <family val="3"/>
      <charset val="129"/>
    </font>
    <font>
      <sz val="11"/>
      <color theme="1"/>
      <name val="맑은 고딕"/>
      <family val="3"/>
      <charset val="129"/>
      <scheme val="minor"/>
    </font>
    <font>
      <sz val="14"/>
      <name val="맑은 고딕"/>
      <family val="3"/>
      <charset val="129"/>
      <scheme val="major"/>
    </font>
    <font>
      <sz val="9"/>
      <name val="돋움"/>
      <family val="3"/>
      <charset val="129"/>
    </font>
    <font>
      <sz val="9"/>
      <name val="HY중고딕"/>
      <family val="1"/>
      <charset val="129"/>
    </font>
    <font>
      <sz val="10"/>
      <name val="HY중고딕"/>
      <family val="1"/>
      <charset val="129"/>
    </font>
    <font>
      <vertAlign val="superscript"/>
      <sz val="8"/>
      <color rgb="FFFF0000"/>
      <name val="맑은 고딕"/>
      <family val="3"/>
      <charset val="129"/>
      <scheme val="major"/>
    </font>
    <font>
      <sz val="8"/>
      <name val="Arial"/>
      <family val="2"/>
    </font>
    <font>
      <sz val="10"/>
      <name val="굴림체"/>
      <family val="3"/>
      <charset val="129"/>
    </font>
    <font>
      <sz val="10"/>
      <name val="나눔바른고딕 Light"/>
      <family val="3"/>
      <charset val="129"/>
    </font>
    <font>
      <sz val="12"/>
      <name val="나눔바른고딕 Light"/>
      <family val="3"/>
      <charset val="129"/>
    </font>
    <font>
      <sz val="11"/>
      <color theme="1"/>
      <name val="나눔바른고딕 Light"/>
      <family val="3"/>
      <charset val="129"/>
    </font>
    <font>
      <b/>
      <sz val="14"/>
      <name val="나눔바른고딕 Light"/>
      <family val="3"/>
      <charset val="129"/>
    </font>
    <font>
      <b/>
      <sz val="12"/>
      <name val="나눔바른고딕 Light"/>
      <family val="3"/>
      <charset val="129"/>
    </font>
    <font>
      <sz val="9"/>
      <name val="나눔바른고딕 Light"/>
      <family val="3"/>
      <charset val="129"/>
    </font>
    <font>
      <b/>
      <sz val="10"/>
      <name val="나눔바른고딕 Light"/>
      <family val="3"/>
      <charset val="129"/>
    </font>
    <font>
      <b/>
      <sz val="9"/>
      <name val="나눔바른고딕 Light"/>
      <family val="3"/>
      <charset val="129"/>
    </font>
    <font>
      <vertAlign val="superscript"/>
      <sz val="9"/>
      <name val="나눔바른고딕 Light"/>
      <family val="3"/>
      <charset val="129"/>
    </font>
    <font>
      <vertAlign val="superscript"/>
      <sz val="9"/>
      <color rgb="FFFF0000"/>
      <name val="나눔바른고딕 Light"/>
      <family val="3"/>
      <charset val="129"/>
    </font>
    <font>
      <b/>
      <sz val="8"/>
      <name val="나눔바른고딕 Light"/>
      <family val="3"/>
      <charset val="129"/>
    </font>
    <font>
      <sz val="8"/>
      <name val="나눔바른고딕 Light"/>
      <family val="3"/>
      <charset val="129"/>
    </font>
    <font>
      <sz val="9"/>
      <color theme="1"/>
      <name val="나눔바른고딕 Light"/>
      <family val="3"/>
      <charset val="129"/>
    </font>
    <font>
      <sz val="8"/>
      <color rgb="FFFF0000"/>
      <name val="나눔바른고딕 Light"/>
      <family val="3"/>
      <charset val="129"/>
    </font>
    <font>
      <sz val="9"/>
      <color rgb="FFFF0000"/>
      <name val="나눔바른고딕 Light"/>
      <family val="3"/>
      <charset val="129"/>
    </font>
    <font>
      <b/>
      <sz val="14"/>
      <color theme="1"/>
      <name val="맑은 고딕"/>
      <family val="3"/>
      <charset val="129"/>
      <scheme val="major"/>
    </font>
    <font>
      <sz val="8"/>
      <color theme="1"/>
      <name val="맑은 고딕"/>
      <family val="3"/>
      <charset val="129"/>
      <scheme val="major"/>
    </font>
    <font>
      <sz val="9"/>
      <color theme="1"/>
      <name val="맑은 고딕"/>
      <family val="3"/>
      <charset val="129"/>
      <scheme val="major"/>
    </font>
    <font>
      <b/>
      <sz val="8"/>
      <color theme="1"/>
      <name val="맑은 고딕"/>
      <family val="3"/>
      <charset val="129"/>
      <scheme val="major"/>
    </font>
    <font>
      <sz val="12"/>
      <color theme="1"/>
      <name val="바탕체"/>
      <family val="1"/>
      <charset val="129"/>
    </font>
    <font>
      <vertAlign val="superscript"/>
      <sz val="9"/>
      <color theme="1"/>
      <name val="맑은 고딕"/>
      <family val="3"/>
      <charset val="129"/>
      <scheme val="major"/>
    </font>
    <font>
      <sz val="10"/>
      <color theme="1"/>
      <name val="맑은 고딕"/>
      <family val="3"/>
      <charset val="129"/>
      <scheme val="major"/>
    </font>
    <font>
      <sz val="9"/>
      <color theme="1"/>
      <name val="HY중고딕"/>
      <family val="1"/>
      <charset val="129"/>
    </font>
    <font>
      <sz val="10"/>
      <color theme="1"/>
      <name val="HY중고딕"/>
      <family val="1"/>
      <charset val="129"/>
    </font>
    <font>
      <b/>
      <vertAlign val="superscript"/>
      <sz val="14"/>
      <color theme="1"/>
      <name val="맑은 고딕"/>
      <family val="3"/>
      <charset val="129"/>
      <scheme val="major"/>
    </font>
    <font>
      <vertAlign val="superscript"/>
      <sz val="8"/>
      <color theme="1"/>
      <name val="맑은 고딕"/>
      <family val="3"/>
      <charset val="129"/>
    </font>
    <font>
      <vertAlign val="superscript"/>
      <sz val="8"/>
      <color theme="1"/>
      <name val="맑은 고딕"/>
      <family val="3"/>
      <charset val="129"/>
      <scheme val="major"/>
    </font>
    <font>
      <sz val="7"/>
      <color theme="1"/>
      <name val="맑은 고딕"/>
      <family val="3"/>
      <charset val="129"/>
      <scheme val="major"/>
    </font>
    <font>
      <sz val="7.5"/>
      <color theme="1"/>
      <name val="맑은 고딕"/>
      <family val="3"/>
      <charset val="129"/>
      <scheme val="major"/>
    </font>
    <font>
      <sz val="8"/>
      <color theme="1"/>
      <name val="맑은 고딕"/>
      <family val="3"/>
      <charset val="129"/>
    </font>
    <font>
      <sz val="14"/>
      <name val="돋움"/>
      <family val="3"/>
      <charset val="129"/>
    </font>
    <font>
      <sz val="11"/>
      <color indexed="8"/>
      <name val="돋움"/>
      <family val="3"/>
      <charset val="129"/>
    </font>
    <font>
      <sz val="10"/>
      <color theme="1"/>
      <name val="맑은 고딕"/>
      <family val="3"/>
      <charset val="129"/>
      <scheme val="minor"/>
    </font>
    <font>
      <b/>
      <sz val="7"/>
      <name val="맑은 고딕"/>
      <family val="3"/>
      <charset val="129"/>
      <scheme val="major"/>
    </font>
    <font>
      <b/>
      <sz val="10"/>
      <name val="MS Sans Serif"/>
      <family val="2"/>
    </font>
    <font>
      <b/>
      <sz val="10"/>
      <name val="Helv"/>
      <family val="2"/>
    </font>
    <font>
      <sz val="1"/>
      <color indexed="8"/>
      <name val="Courier"/>
      <family val="3"/>
    </font>
    <font>
      <b/>
      <sz val="12"/>
      <name val="Helv"/>
      <family val="2"/>
    </font>
    <font>
      <b/>
      <sz val="10"/>
      <name val="Arial"/>
      <family val="2"/>
    </font>
    <font>
      <b/>
      <sz val="11"/>
      <name val="Helv"/>
      <family val="2"/>
    </font>
    <font>
      <b/>
      <sz val="10"/>
      <color indexed="10"/>
      <name val="Arial"/>
      <family val="2"/>
    </font>
    <font>
      <b/>
      <u/>
      <sz val="13"/>
      <name val="굴림체"/>
      <family val="3"/>
      <charset val="129"/>
    </font>
    <font>
      <sz val="12"/>
      <name val="굴림체"/>
      <family val="3"/>
      <charset val="129"/>
    </font>
    <font>
      <b/>
      <sz val="1"/>
      <color indexed="8"/>
      <name val="Courier"/>
      <family val="3"/>
    </font>
    <font>
      <sz val="11"/>
      <name val="굴림체"/>
      <family val="3"/>
      <charset val="129"/>
    </font>
    <font>
      <u/>
      <sz val="11"/>
      <color indexed="36"/>
      <name val="바탕체"/>
      <family val="1"/>
      <charset val="129"/>
    </font>
    <font>
      <sz val="14"/>
      <name val="뼻뮝"/>
      <family val="1"/>
      <charset val="129"/>
    </font>
    <font>
      <b/>
      <sz val="12"/>
      <color indexed="16"/>
      <name val="굴림체"/>
      <family val="3"/>
      <charset val="129"/>
    </font>
    <font>
      <sz val="1"/>
      <color indexed="8"/>
      <name val="맑은 고딕"/>
      <family val="3"/>
      <charset val="129"/>
    </font>
    <font>
      <sz val="1"/>
      <color theme="1"/>
      <name val="맑은 고딕"/>
      <family val="3"/>
      <charset val="129"/>
      <scheme val="minor"/>
    </font>
    <font>
      <b/>
      <sz val="14"/>
      <name val="맑은 고딕"/>
      <family val="3"/>
      <charset val="129"/>
      <scheme val="minor"/>
    </font>
    <font>
      <b/>
      <sz val="9"/>
      <name val="맑은 고딕"/>
      <family val="3"/>
      <charset val="129"/>
      <scheme val="minor"/>
    </font>
    <font>
      <b/>
      <sz val="8"/>
      <name val="맑은 고딕"/>
      <family val="3"/>
      <charset val="129"/>
      <scheme val="minor"/>
    </font>
    <font>
      <sz val="8"/>
      <name val="맑은 고딕"/>
      <family val="3"/>
      <charset val="129"/>
      <scheme val="minor"/>
    </font>
    <font>
      <sz val="12"/>
      <name val="맑은 고딕"/>
      <family val="3"/>
      <charset val="129"/>
      <scheme val="minor"/>
    </font>
    <font>
      <vertAlign val="superscript"/>
      <sz val="9"/>
      <name val="맑은 고딕"/>
      <family val="3"/>
      <charset val="129"/>
      <scheme val="minor"/>
    </font>
    <font>
      <b/>
      <sz val="10"/>
      <name val="맑은 고딕"/>
      <family val="3"/>
      <charset val="129"/>
      <scheme val="minor"/>
    </font>
    <font>
      <b/>
      <sz val="12"/>
      <name val="맑은 고딕"/>
      <family val="3"/>
      <charset val="129"/>
      <scheme val="minor"/>
    </font>
    <font>
      <sz val="7.5"/>
      <name val="맑은 고딕"/>
      <family val="3"/>
      <charset val="129"/>
      <scheme val="minor"/>
    </font>
    <font>
      <b/>
      <vertAlign val="superscript"/>
      <sz val="14"/>
      <name val="맑은 고딕"/>
      <family val="3"/>
      <charset val="129"/>
      <scheme val="minor"/>
    </font>
    <font>
      <sz val="8.5"/>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indexed="8"/>
      <name val="굴림"/>
      <family val="3"/>
      <charset val="129"/>
    </font>
    <font>
      <sz val="10"/>
      <color indexed="8"/>
      <name val="Arial"/>
      <family val="2"/>
    </font>
    <font>
      <sz val="14"/>
      <name val="맑은 고딕"/>
      <family val="3"/>
      <charset val="129"/>
      <scheme val="minor"/>
    </font>
    <font>
      <sz val="7"/>
      <name val="맑은 고딕"/>
      <family val="3"/>
      <charset val="129"/>
      <scheme val="minor"/>
    </font>
    <font>
      <vertAlign val="superscript"/>
      <sz val="8"/>
      <name val="맑은 고딕"/>
      <family val="3"/>
      <charset val="129"/>
      <scheme val="minor"/>
    </font>
    <font>
      <b/>
      <sz val="10"/>
      <name val="굴림체"/>
      <family val="3"/>
      <charset val="129"/>
    </font>
    <font>
      <sz val="8"/>
      <name val="바탕체"/>
      <family val="1"/>
      <charset val="129"/>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59999389629810485"/>
        <bgColor indexed="65"/>
      </patternFill>
    </fill>
    <fill>
      <patternFill patternType="solid">
        <fgColor theme="7"/>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tint="-0.14999847407452621"/>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27"/>
        <bgColor indexed="64"/>
      </patternFill>
    </fill>
    <fill>
      <patternFill patternType="solid">
        <fgColor indexed="47"/>
        <bgColor indexed="64"/>
      </patternFill>
    </fill>
    <fill>
      <patternFill patternType="solid">
        <fgColor theme="0"/>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hair">
        <color indexed="64"/>
      </left>
      <right/>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hair">
        <color indexed="64"/>
      </left>
      <right style="hair">
        <color indexed="64"/>
      </right>
      <top style="hair">
        <color indexed="64"/>
      </top>
      <bottom style="thin">
        <color indexed="64"/>
      </bottom>
      <diagonal/>
    </border>
    <border>
      <left/>
      <right style="thin">
        <color theme="0" tint="-0.14999847407452621"/>
      </right>
      <top/>
      <bottom/>
      <diagonal/>
    </border>
  </borders>
  <cellStyleXfs count="2018">
    <xf numFmtId="0" fontId="0" fillId="0" borderId="0">
      <alignment vertical="center"/>
    </xf>
    <xf numFmtId="0" fontId="2" fillId="0" borderId="0" applyProtection="0"/>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9" fillId="33" borderId="0" applyNumberFormat="0" applyBorder="0" applyAlignment="0" applyProtection="0">
      <alignment vertical="center"/>
    </xf>
    <xf numFmtId="0" fontId="19" fillId="28" borderId="0" applyNumberFormat="0" applyBorder="0" applyAlignment="0" applyProtection="0">
      <alignment vertical="center"/>
    </xf>
    <xf numFmtId="0" fontId="19" fillId="31" borderId="0" applyNumberFormat="0" applyBorder="0" applyAlignment="0" applyProtection="0">
      <alignment vertical="center"/>
    </xf>
    <xf numFmtId="0" fontId="19" fillId="34" borderId="0" applyNumberFormat="0" applyBorder="0" applyAlignment="0" applyProtection="0">
      <alignment vertical="center"/>
    </xf>
    <xf numFmtId="0" fontId="20" fillId="35" borderId="0" applyNumberFormat="0" applyBorder="0" applyAlignment="0" applyProtection="0">
      <alignment vertical="center"/>
    </xf>
    <xf numFmtId="0" fontId="20" fillId="32" borderId="0" applyNumberFormat="0" applyBorder="0" applyAlignment="0" applyProtection="0">
      <alignment vertical="center"/>
    </xf>
    <xf numFmtId="0" fontId="20" fillId="33"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38" borderId="0" applyNumberFormat="0" applyBorder="0" applyAlignment="0" applyProtection="0">
      <alignment vertical="center"/>
    </xf>
    <xf numFmtId="181" fontId="4" fillId="0" borderId="0" applyFont="0" applyFill="0" applyBorder="0" applyAlignment="0" applyProtection="0"/>
    <xf numFmtId="181" fontId="9" fillId="0" borderId="0" applyFont="0" applyFill="0" applyBorder="0" applyAlignment="0" applyProtection="0"/>
    <xf numFmtId="187" fontId="10" fillId="0" borderId="0" applyFont="0" applyFill="0" applyBorder="0" applyAlignment="0" applyProtection="0"/>
    <xf numFmtId="181" fontId="9" fillId="0" borderId="0" applyFont="0" applyFill="0" applyBorder="0" applyAlignment="0" applyProtection="0"/>
    <xf numFmtId="187" fontId="10"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4" fillId="0" borderId="0" applyFont="0" applyFill="0" applyBorder="0" applyAlignment="0" applyProtection="0"/>
    <xf numFmtId="180" fontId="9" fillId="0" borderId="0" applyFont="0" applyFill="0" applyBorder="0" applyAlignment="0" applyProtection="0"/>
    <xf numFmtId="183" fontId="10" fillId="0" borderId="0" applyFont="0" applyFill="0" applyBorder="0" applyAlignment="0" applyProtection="0"/>
    <xf numFmtId="180" fontId="9" fillId="0" borderId="0" applyFont="0" applyFill="0" applyBorder="0" applyAlignment="0" applyProtection="0"/>
    <xf numFmtId="183" fontId="10"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5" fontId="4" fillId="0" borderId="0" applyFont="0" applyFill="0" applyBorder="0" applyAlignment="0" applyProtection="0"/>
    <xf numFmtId="185" fontId="9" fillId="0" borderId="0" applyFont="0" applyFill="0" applyBorder="0" applyAlignment="0" applyProtection="0"/>
    <xf numFmtId="182" fontId="10" fillId="0" borderId="0" applyFont="0" applyFill="0" applyBorder="0" applyAlignment="0" applyProtection="0"/>
    <xf numFmtId="185" fontId="9" fillId="0" borderId="0" applyFont="0" applyFill="0" applyBorder="0" applyAlignment="0" applyProtection="0"/>
    <xf numFmtId="182" fontId="10" fillId="0" borderId="0" applyFont="0" applyFill="0" applyBorder="0" applyAlignment="0" applyProtection="0"/>
    <xf numFmtId="38" fontId="11" fillId="0" borderId="0" applyFont="0" applyFill="0" applyBorder="0" applyAlignment="0" applyProtection="0"/>
    <xf numFmtId="38"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6" fontId="4" fillId="0" borderId="0" applyFont="0" applyFill="0" applyBorder="0" applyAlignment="0" applyProtection="0"/>
    <xf numFmtId="186" fontId="9" fillId="0" borderId="0" applyFont="0" applyFill="0" applyBorder="0" applyAlignment="0" applyProtection="0"/>
    <xf numFmtId="188" fontId="10" fillId="0" borderId="0" applyFont="0" applyFill="0" applyBorder="0" applyAlignment="0" applyProtection="0"/>
    <xf numFmtId="186" fontId="9" fillId="0" borderId="0" applyFont="0" applyFill="0" applyBorder="0" applyAlignment="0" applyProtection="0"/>
    <xf numFmtId="188" fontId="10" fillId="0" borderId="0" applyFont="0" applyFill="0" applyBorder="0" applyAlignment="0" applyProtection="0"/>
    <xf numFmtId="40" fontId="11" fillId="0" borderId="0" applyFont="0" applyFill="0" applyBorder="0" applyAlignment="0" applyProtection="0"/>
    <xf numFmtId="4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xf numFmtId="0" fontId="4" fillId="0" borderId="0"/>
    <xf numFmtId="0" fontId="9" fillId="0" borderId="0"/>
    <xf numFmtId="0" fontId="10" fillId="0" borderId="0"/>
    <xf numFmtId="0" fontId="9" fillId="0" borderId="0"/>
    <xf numFmtId="0" fontId="5" fillId="0" borderId="0"/>
    <xf numFmtId="0" fontId="13" fillId="0" borderId="0"/>
    <xf numFmtId="0" fontId="10" fillId="0" borderId="0"/>
    <xf numFmtId="0" fontId="11" fillId="0" borderId="0"/>
    <xf numFmtId="0" fontId="5" fillId="0" borderId="0"/>
    <xf numFmtId="0" fontId="11" fillId="0" borderId="0"/>
    <xf numFmtId="0" fontId="5" fillId="0" borderId="0"/>
    <xf numFmtId="0" fontId="13" fillId="0" borderId="0"/>
    <xf numFmtId="0" fontId="10" fillId="0" borderId="0"/>
    <xf numFmtId="0" fontId="14" fillId="0" borderId="0"/>
    <xf numFmtId="0" fontId="15" fillId="0" borderId="0"/>
    <xf numFmtId="0" fontId="12" fillId="0" borderId="0"/>
    <xf numFmtId="0" fontId="12" fillId="0" borderId="0"/>
    <xf numFmtId="0" fontId="14" fillId="0" borderId="0"/>
    <xf numFmtId="0" fontId="15" fillId="0" borderId="0"/>
    <xf numFmtId="0" fontId="11" fillId="0" borderId="0"/>
    <xf numFmtId="0" fontId="5" fillId="0" borderId="0"/>
    <xf numFmtId="41" fontId="6" fillId="0" borderId="0" applyFont="0" applyFill="0" applyBorder="0" applyAlignment="0" applyProtection="0"/>
    <xf numFmtId="43" fontId="6" fillId="0" borderId="0" applyFont="0" applyFill="0" applyBorder="0" applyAlignment="0" applyProtection="0"/>
    <xf numFmtId="194" fontId="7" fillId="0" borderId="0" applyFont="0" applyFill="0" applyBorder="0" applyAlignment="0" applyProtection="0"/>
    <xf numFmtId="195" fontId="7" fillId="0" borderId="0" applyFont="0" applyFill="0" applyBorder="0" applyAlignment="0" applyProtection="0"/>
    <xf numFmtId="0" fontId="16" fillId="0" borderId="0" applyFill="0" applyBorder="0" applyAlignment="0" applyProtection="0"/>
    <xf numFmtId="2" fontId="16" fillId="0" borderId="0" applyFill="0" applyBorder="0" applyAlignment="0" applyProtection="0"/>
    <xf numFmtId="0" fontId="17" fillId="0" borderId="9" applyNumberFormat="0" applyAlignment="0" applyProtection="0">
      <alignment horizontal="left" vertical="center"/>
    </xf>
    <xf numFmtId="0" fontId="17" fillId="0" borderId="10">
      <alignment horizontal="left" vertical="center"/>
    </xf>
    <xf numFmtId="0" fontId="18" fillId="0" borderId="0" applyNumberFormat="0" applyFill="0" applyBorder="0" applyAlignment="0" applyProtection="0"/>
    <xf numFmtId="0" fontId="17" fillId="0" borderId="0" applyNumberFormat="0" applyFill="0" applyBorder="0" applyAlignment="0" applyProtection="0"/>
    <xf numFmtId="0" fontId="6" fillId="0" borderId="0"/>
    <xf numFmtId="0" fontId="16" fillId="0" borderId="11" applyNumberFormat="0" applyFill="0" applyAlignment="0" applyProtection="0"/>
    <xf numFmtId="0" fontId="20" fillId="39" borderId="0" applyNumberFormat="0" applyBorder="0" applyAlignment="0" applyProtection="0">
      <alignment vertical="center"/>
    </xf>
    <xf numFmtId="0" fontId="20" fillId="40" borderId="0" applyNumberFormat="0" applyBorder="0" applyAlignment="0" applyProtection="0">
      <alignment vertical="center"/>
    </xf>
    <xf numFmtId="0" fontId="20" fillId="41"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42" borderId="0" applyNumberFormat="0" applyBorder="0" applyAlignment="0" applyProtection="0">
      <alignment vertical="center"/>
    </xf>
    <xf numFmtId="0" fontId="21" fillId="0" borderId="0" applyNumberFormat="0" applyFill="0" applyBorder="0" applyAlignment="0" applyProtection="0">
      <alignment vertical="center"/>
    </xf>
    <xf numFmtId="0" fontId="22" fillId="43" borderId="12" applyNumberFormat="0" applyAlignment="0" applyProtection="0">
      <alignment vertical="center"/>
    </xf>
    <xf numFmtId="0" fontId="23" fillId="26" borderId="0" applyNumberFormat="0" applyBorder="0" applyAlignment="0" applyProtection="0">
      <alignment vertical="center"/>
    </xf>
    <xf numFmtId="0" fontId="7" fillId="44" borderId="13" applyNumberFormat="0" applyFont="0" applyAlignment="0" applyProtection="0">
      <alignment vertical="center"/>
    </xf>
    <xf numFmtId="0" fontId="24" fillId="45" borderId="0" applyNumberFormat="0" applyBorder="0" applyAlignment="0" applyProtection="0">
      <alignment vertical="center"/>
    </xf>
    <xf numFmtId="0" fontId="8" fillId="0" borderId="0"/>
    <xf numFmtId="0" fontId="25" fillId="0" borderId="0" applyNumberFormat="0" applyFill="0" applyBorder="0" applyAlignment="0" applyProtection="0">
      <alignment vertical="center"/>
    </xf>
    <xf numFmtId="0" fontId="26" fillId="46" borderId="14" applyNumberFormat="0" applyAlignment="0" applyProtection="0">
      <alignment vertical="center"/>
    </xf>
    <xf numFmtId="41" fontId="7" fillId="0" borderId="0" applyFont="0" applyFill="0" applyBorder="0" applyAlignment="0" applyProtection="0"/>
    <xf numFmtId="0" fontId="6" fillId="0" borderId="0"/>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30" borderId="12" applyNumberFormat="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3" fillId="0" borderId="0" applyNumberFormat="0" applyFill="0" applyBorder="0" applyAlignment="0" applyProtection="0">
      <alignment vertical="center"/>
    </xf>
    <xf numFmtId="0" fontId="34" fillId="27" borderId="0" applyNumberFormat="0" applyBorder="0" applyAlignment="0" applyProtection="0">
      <alignment vertical="center"/>
    </xf>
    <xf numFmtId="0" fontId="35" fillId="43" borderId="20" applyNumberFormat="0" applyAlignment="0" applyProtection="0">
      <alignment vertical="center"/>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applyProtection="0"/>
    <xf numFmtId="0" fontId="7" fillId="0" borderId="0"/>
    <xf numFmtId="0" fontId="7" fillId="0" borderId="0"/>
    <xf numFmtId="0" fontId="47" fillId="0" borderId="0"/>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7" fillId="0" borderId="0"/>
    <xf numFmtId="0" fontId="2" fillId="0" borderId="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7"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7"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2" fillId="0" borderId="0" applyProtection="0"/>
    <xf numFmtId="0" fontId="2" fillId="0" borderId="0" applyProtection="0"/>
    <xf numFmtId="0" fontId="7" fillId="0" borderId="0">
      <alignment vertical="center"/>
    </xf>
    <xf numFmtId="0" fontId="7" fillId="0" borderId="0"/>
    <xf numFmtId="0" fontId="7" fillId="0" borderId="0">
      <alignment vertical="center"/>
    </xf>
    <xf numFmtId="0" fontId="7" fillId="0" borderId="0"/>
    <xf numFmtId="0" fontId="54" fillId="0" borderId="0"/>
    <xf numFmtId="41" fontId="54" fillId="0" borderId="0" applyFont="0" applyFill="0" applyBorder="0" applyAlignment="0" applyProtection="0">
      <alignment vertical="center"/>
    </xf>
    <xf numFmtId="0" fontId="57" fillId="15" borderId="0" applyNumberFormat="0" applyBorder="0" applyAlignment="0" applyProtection="0">
      <alignment vertical="center"/>
    </xf>
    <xf numFmtId="204" fontId="7" fillId="0" borderId="0"/>
    <xf numFmtId="205" fontId="7" fillId="0" borderId="0"/>
    <xf numFmtId="206" fontId="54" fillId="0" borderId="0"/>
    <xf numFmtId="38" fontId="63" fillId="49" borderId="0" applyNumberFormat="0" applyBorder="0" applyAlignment="0" applyProtection="0"/>
    <xf numFmtId="10" fontId="63" fillId="48" borderId="43" applyNumberFormat="0" applyBorder="0" applyAlignment="0" applyProtection="0"/>
    <xf numFmtId="41" fontId="6" fillId="0" borderId="0" applyFont="0" applyFill="0" applyBorder="0" applyAlignment="0" applyProtection="0"/>
    <xf numFmtId="43"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204" fontId="54" fillId="0" borderId="0"/>
    <xf numFmtId="10" fontId="6"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00" fillId="0" borderId="0"/>
    <xf numFmtId="4" fontId="101" fillId="0" borderId="0">
      <protection locked="0"/>
    </xf>
    <xf numFmtId="215" fontId="7" fillId="0" borderId="0"/>
    <xf numFmtId="217" fontId="101" fillId="0" borderId="0">
      <protection locked="0"/>
    </xf>
    <xf numFmtId="213" fontId="7" fillId="0" borderId="0"/>
    <xf numFmtId="0" fontId="16" fillId="0" borderId="0" applyProtection="0"/>
    <xf numFmtId="214" fontId="7" fillId="0" borderId="0"/>
    <xf numFmtId="0" fontId="59" fillId="0" borderId="0" applyFont="0" applyFill="0" applyBorder="0" applyAlignment="0" applyProtection="0"/>
    <xf numFmtId="2" fontId="16" fillId="0" borderId="0" applyProtection="0"/>
    <xf numFmtId="176" fontId="12" fillId="0" borderId="0" applyFont="0" applyFill="0" applyBorder="0" applyAlignment="0" applyProtection="0"/>
    <xf numFmtId="176" fontId="12" fillId="0" borderId="0" applyFont="0" applyFill="0" applyBorder="0" applyAlignment="0" applyProtection="0"/>
    <xf numFmtId="38" fontId="63" fillId="50" borderId="0" applyNumberFormat="0" applyBorder="0" applyAlignment="0" applyProtection="0"/>
    <xf numFmtId="0" fontId="102" fillId="0" borderId="0">
      <alignment horizontal="left"/>
    </xf>
    <xf numFmtId="14" fontId="103" fillId="51" borderId="44">
      <alignment horizontal="center" vertical="center" wrapText="1"/>
    </xf>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8" fillId="0" borderId="0" applyProtection="0"/>
    <xf numFmtId="0" fontId="17" fillId="0" borderId="0" applyProtection="0"/>
    <xf numFmtId="10" fontId="63" fillId="50" borderId="43" applyNumberFormat="0" applyBorder="0" applyAlignment="0" applyProtection="0"/>
    <xf numFmtId="0" fontId="104" fillId="0" borderId="44"/>
    <xf numFmtId="181" fontId="5" fillId="0" borderId="0" applyFont="0" applyFill="0" applyBorder="0" applyAlignment="0" applyProtection="0"/>
    <xf numFmtId="181" fontId="11" fillId="0" borderId="0" applyFont="0" applyFill="0" applyBorder="0" applyAlignment="0" applyProtection="0"/>
    <xf numFmtId="218" fontId="7" fillId="0" borderId="0"/>
    <xf numFmtId="0" fontId="2" fillId="0" borderId="0"/>
    <xf numFmtId="219" fontId="101" fillId="0" borderId="0">
      <protection locked="0"/>
    </xf>
    <xf numFmtId="220" fontId="6"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219" fontId="101" fillId="0" borderId="0">
      <protection locked="0"/>
    </xf>
    <xf numFmtId="0" fontId="104" fillId="0" borderId="0"/>
    <xf numFmtId="0" fontId="105" fillId="0" borderId="0" applyFill="0" applyBorder="0" applyProtection="0">
      <alignment horizontal="left" vertical="top"/>
    </xf>
    <xf numFmtId="0" fontId="106" fillId="0" borderId="0" applyFill="0" applyBorder="0" applyProtection="0">
      <alignment horizontal="centerContinuous" vertical="center"/>
    </xf>
    <xf numFmtId="0" fontId="107" fillId="50" borderId="0" applyFill="0" applyBorder="0" applyProtection="0">
      <alignment horizontal="center" vertical="center"/>
    </xf>
    <xf numFmtId="0" fontId="16" fillId="0" borderId="11" applyProtection="0"/>
    <xf numFmtId="216" fontId="54" fillId="0" borderId="0" applyFont="0" applyFill="0" applyBorder="0" applyAlignment="0" applyProtection="0">
      <alignment horizontal="right"/>
    </xf>
    <xf numFmtId="0" fontId="19" fillId="39" borderId="0" applyNumberFormat="0" applyBorder="0" applyAlignment="0" applyProtection="0">
      <alignment vertical="center"/>
    </xf>
    <xf numFmtId="0" fontId="19" fillId="39" borderId="0" applyNumberFormat="0" applyBorder="0" applyAlignment="0" applyProtection="0">
      <alignment vertical="center"/>
    </xf>
    <xf numFmtId="0" fontId="19" fillId="40" borderId="0" applyNumberFormat="0" applyBorder="0" applyAlignment="0" applyProtection="0">
      <alignment vertical="center"/>
    </xf>
    <xf numFmtId="0" fontId="19" fillId="40" borderId="0" applyNumberFormat="0" applyBorder="0" applyAlignment="0" applyProtection="0">
      <alignment vertical="center"/>
    </xf>
    <xf numFmtId="0" fontId="19" fillId="41" borderId="0" applyNumberFormat="0" applyBorder="0" applyAlignment="0" applyProtection="0">
      <alignment vertical="center"/>
    </xf>
    <xf numFmtId="0" fontId="19" fillId="41" borderId="0" applyNumberFormat="0" applyBorder="0" applyAlignment="0" applyProtection="0">
      <alignment vertical="center"/>
    </xf>
    <xf numFmtId="0" fontId="19" fillId="36" borderId="0" applyNumberFormat="0" applyBorder="0" applyAlignment="0" applyProtection="0">
      <alignment vertical="center"/>
    </xf>
    <xf numFmtId="0" fontId="19" fillId="36" borderId="0" applyNumberFormat="0" applyBorder="0" applyAlignment="0" applyProtection="0">
      <alignment vertical="center"/>
    </xf>
    <xf numFmtId="0" fontId="19" fillId="37" borderId="0" applyNumberFormat="0" applyBorder="0" applyAlignment="0" applyProtection="0">
      <alignment vertical="center"/>
    </xf>
    <xf numFmtId="0" fontId="5" fillId="0" borderId="0" applyFont="0" applyFill="0" applyBorder="0" applyAlignment="0" applyProtection="0"/>
    <xf numFmtId="0" fontId="11"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77" fontId="12"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9" fillId="38" borderId="0" applyNumberFormat="0" applyBorder="0" applyAlignment="0" applyProtection="0">
      <alignment vertical="center"/>
    </xf>
    <xf numFmtId="0" fontId="19" fillId="38" borderId="0" applyNumberFormat="0" applyBorder="0" applyAlignment="0" applyProtection="0">
      <alignment vertical="center"/>
    </xf>
    <xf numFmtId="0" fontId="19" fillId="37" borderId="0" applyNumberFormat="0" applyBorder="0" applyAlignment="0" applyProtection="0">
      <alignment vertical="center"/>
    </xf>
    <xf numFmtId="0" fontId="19" fillId="37" borderId="0" applyNumberFormat="0" applyBorder="0" applyAlignment="0" applyProtection="0">
      <alignment vertical="center"/>
    </xf>
    <xf numFmtId="0" fontId="19" fillId="36" borderId="0" applyNumberFormat="0" applyBorder="0" applyAlignment="0" applyProtection="0">
      <alignment vertical="center"/>
    </xf>
    <xf numFmtId="0" fontId="19" fillId="36" borderId="0" applyNumberFormat="0" applyBorder="0" applyAlignment="0" applyProtection="0">
      <alignment vertical="center"/>
    </xf>
    <xf numFmtId="0" fontId="19" fillId="33" borderId="0" applyNumberFormat="0" applyBorder="0" applyAlignment="0" applyProtection="0">
      <alignment vertical="center"/>
    </xf>
    <xf numFmtId="0" fontId="19" fillId="33" borderId="0" applyNumberFormat="0" applyBorder="0" applyAlignment="0" applyProtection="0">
      <alignment vertical="center"/>
    </xf>
    <xf numFmtId="0" fontId="19" fillId="32" borderId="0" applyNumberFormat="0" applyBorder="0" applyAlignment="0" applyProtection="0">
      <alignment vertical="center"/>
    </xf>
    <xf numFmtId="0" fontId="19" fillId="32" borderId="0" applyNumberFormat="0" applyBorder="0" applyAlignment="0" applyProtection="0">
      <alignment vertical="center"/>
    </xf>
    <xf numFmtId="0" fontId="19" fillId="35" borderId="0" applyNumberFormat="0" applyBorder="0" applyAlignment="0" applyProtection="0">
      <alignment vertical="center"/>
    </xf>
    <xf numFmtId="0" fontId="19" fillId="35" borderId="0" applyNumberFormat="0" applyBorder="0" applyAlignment="0" applyProtection="0">
      <alignment vertical="center"/>
    </xf>
    <xf numFmtId="0" fontId="19" fillId="34" borderId="0" applyNumberFormat="0" applyBorder="0" applyAlignment="0" applyProtection="0">
      <alignment vertical="center"/>
    </xf>
    <xf numFmtId="0" fontId="19" fillId="31" borderId="0" applyNumberFormat="0" applyBorder="0" applyAlignment="0" applyProtection="0">
      <alignment vertical="center"/>
    </xf>
    <xf numFmtId="183" fontId="11" fillId="0" borderId="0" applyFont="0" applyFill="0" applyBorder="0" applyAlignment="0" applyProtection="0"/>
    <xf numFmtId="0" fontId="19" fillId="28" borderId="0" applyNumberFormat="0" applyBorder="0" applyAlignment="0" applyProtection="0">
      <alignment vertical="center"/>
    </xf>
    <xf numFmtId="183" fontId="5" fillId="0" borderId="0" applyFont="0" applyFill="0" applyBorder="0" applyAlignment="0" applyProtection="0"/>
    <xf numFmtId="0" fontId="19" fillId="33" borderId="0" applyNumberFormat="0" applyBorder="0" applyAlignment="0" applyProtection="0">
      <alignment vertical="center"/>
    </xf>
    <xf numFmtId="0" fontId="19" fillId="32" borderId="0" applyNumberFormat="0" applyBorder="0" applyAlignment="0" applyProtection="0">
      <alignment vertical="center"/>
    </xf>
    <xf numFmtId="0" fontId="19" fillId="31" borderId="0" applyNumberFormat="0" applyBorder="0" applyAlignment="0" applyProtection="0">
      <alignment vertical="center"/>
    </xf>
    <xf numFmtId="0" fontId="19" fillId="30" borderId="0" applyNumberFormat="0" applyBorder="0" applyAlignment="0" applyProtection="0">
      <alignment vertical="center"/>
    </xf>
    <xf numFmtId="0" fontId="19" fillId="29" borderId="0" applyNumberFormat="0" applyBorder="0" applyAlignment="0" applyProtection="0">
      <alignment vertical="center"/>
    </xf>
    <xf numFmtId="0" fontId="19" fillId="28" borderId="0" applyNumberFormat="0" applyBorder="0" applyAlignment="0" applyProtection="0">
      <alignment vertical="center"/>
    </xf>
    <xf numFmtId="0" fontId="19" fillId="27" borderId="0" applyNumberFormat="0" applyBorder="0" applyAlignment="0" applyProtection="0">
      <alignment vertical="center"/>
    </xf>
    <xf numFmtId="0" fontId="19" fillId="26" borderId="0" applyNumberFormat="0" applyBorder="0" applyAlignment="0" applyProtection="0">
      <alignment vertical="center"/>
    </xf>
    <xf numFmtId="0" fontId="19" fillId="25" borderId="0" applyNumberFormat="0" applyBorder="0" applyAlignment="0" applyProtection="0">
      <alignment vertical="center"/>
    </xf>
    <xf numFmtId="0" fontId="2" fillId="0" borderId="0" applyFont="0" applyFill="0" applyBorder="0" applyAlignment="0" applyProtection="0"/>
    <xf numFmtId="41" fontId="96" fillId="0" borderId="0" applyFont="0" applyFill="0" applyAlignment="0" applyProtection="0"/>
    <xf numFmtId="0" fontId="2" fillId="0" borderId="0"/>
    <xf numFmtId="0" fontId="99" fillId="0" borderId="0" applyNumberForma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97" fillId="0" borderId="0">
      <alignment vertical="center"/>
    </xf>
    <xf numFmtId="0" fontId="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2" fillId="0" borderId="0"/>
    <xf numFmtId="0" fontId="2" fillId="0" borderId="0" applyProtection="0"/>
    <xf numFmtId="0" fontId="97" fillId="0" borderId="0">
      <alignment vertical="center"/>
    </xf>
    <xf numFmtId="0" fontId="97" fillId="0" borderId="0">
      <alignment vertical="center"/>
    </xf>
    <xf numFmtId="0" fontId="19" fillId="37" borderId="0" applyNumberFormat="0" applyBorder="0" applyAlignment="0" applyProtection="0">
      <alignment vertical="center"/>
    </xf>
    <xf numFmtId="0" fontId="19" fillId="42" borderId="0" applyNumberFormat="0" applyBorder="0" applyAlignment="0" applyProtection="0">
      <alignment vertical="center"/>
    </xf>
    <xf numFmtId="0" fontId="19" fillId="42" borderId="0" applyNumberFormat="0" applyBorder="0" applyAlignment="0" applyProtection="0">
      <alignment vertical="center"/>
    </xf>
    <xf numFmtId="38" fontId="107" fillId="0" borderId="0"/>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43" borderId="12" applyNumberFormat="0" applyAlignment="0" applyProtection="0">
      <alignment vertical="center"/>
    </xf>
    <xf numFmtId="0" fontId="19" fillId="43" borderId="12" applyNumberFormat="0" applyAlignment="0" applyProtection="0">
      <alignment vertical="center"/>
    </xf>
    <xf numFmtId="210" fontId="2" fillId="0" borderId="0">
      <protection locked="0"/>
    </xf>
    <xf numFmtId="0" fontId="108" fillId="0" borderId="0">
      <protection locked="0"/>
    </xf>
    <xf numFmtId="0" fontId="108" fillId="0" borderId="0">
      <protection locked="0"/>
    </xf>
    <xf numFmtId="38" fontId="109" fillId="0" borderId="0"/>
    <xf numFmtId="0" fontId="19" fillId="26" borderId="0" applyNumberFormat="0" applyBorder="0" applyAlignment="0" applyProtection="0">
      <alignment vertical="center"/>
    </xf>
    <xf numFmtId="0" fontId="19" fillId="26" borderId="0" applyNumberFormat="0" applyBorder="0" applyAlignment="0" applyProtection="0">
      <alignment vertical="center"/>
    </xf>
    <xf numFmtId="0" fontId="101" fillId="0" borderId="0">
      <protection locked="0"/>
    </xf>
    <xf numFmtId="0" fontId="101" fillId="0" borderId="0">
      <protection locked="0"/>
    </xf>
    <xf numFmtId="3" fontId="52" fillId="0" borderId="45">
      <alignment horizontal="center"/>
    </xf>
    <xf numFmtId="0" fontId="101" fillId="0" borderId="0">
      <protection locked="0"/>
    </xf>
    <xf numFmtId="0" fontId="101" fillId="0" borderId="0">
      <protection locked="0"/>
    </xf>
    <xf numFmtId="0" fontId="110" fillId="0" borderId="0" applyNumberFormat="0" applyFill="0" applyBorder="0" applyAlignment="0" applyProtection="0">
      <alignment vertical="top"/>
      <protection locked="0"/>
    </xf>
    <xf numFmtId="40" fontId="111" fillId="0" borderId="0" applyFont="0" applyFill="0" applyBorder="0" applyAlignment="0" applyProtection="0"/>
    <xf numFmtId="38" fontId="111" fillId="0" borderId="0" applyFont="0" applyFill="0" applyBorder="0" applyAlignment="0" applyProtection="0"/>
    <xf numFmtId="0" fontId="19" fillId="44" borderId="13" applyNumberFormat="0" applyFont="0" applyAlignment="0" applyProtection="0">
      <alignment vertical="center"/>
    </xf>
    <xf numFmtId="0" fontId="19" fillId="44" borderId="13" applyNumberFormat="0" applyFont="0" applyAlignment="0" applyProtection="0">
      <alignment vertical="center"/>
    </xf>
    <xf numFmtId="0" fontId="111" fillId="0" borderId="0" applyFont="0" applyFill="0" applyBorder="0" applyAlignment="0" applyProtection="0"/>
    <xf numFmtId="0" fontId="111" fillId="0" borderId="0" applyFont="0" applyFill="0" applyBorder="0" applyAlignment="0" applyProtection="0"/>
    <xf numFmtId="9" fontId="109" fillId="50" borderId="0" applyFill="0" applyBorder="0" applyProtection="0">
      <alignment horizontal="right"/>
    </xf>
    <xf numFmtId="10" fontId="109" fillId="0" borderId="0" applyFill="0" applyBorder="0" applyProtection="0">
      <alignment horizontal="right"/>
    </xf>
    <xf numFmtId="9" fontId="19" fillId="0" borderId="0" applyFont="0" applyFill="0" applyBorder="0" applyAlignment="0" applyProtection="0">
      <alignment vertical="center"/>
    </xf>
    <xf numFmtId="0" fontId="19" fillId="45" borderId="0" applyNumberFormat="0" applyBorder="0" applyAlignment="0" applyProtection="0">
      <alignment vertical="center"/>
    </xf>
    <xf numFmtId="0" fontId="19" fillId="45" borderId="0" applyNumberFormat="0" applyBorder="0" applyAlignment="0" applyProtection="0">
      <alignment vertical="center"/>
    </xf>
    <xf numFmtId="0" fontId="2" fillId="0" borderId="0"/>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46" borderId="14" applyNumberFormat="0" applyAlignment="0" applyProtection="0">
      <alignment vertical="center"/>
    </xf>
    <xf numFmtId="0" fontId="19" fillId="46" borderId="14" applyNumberFormat="0" applyAlignment="0" applyProtection="0">
      <alignment vertical="center"/>
    </xf>
    <xf numFmtId="0" fontId="95" fillId="0" borderId="0">
      <alignment vertical="center"/>
    </xf>
    <xf numFmtId="185" fontId="112" fillId="0" borderId="0">
      <alignment vertical="center"/>
    </xf>
    <xf numFmtId="41" fontId="7" fillId="0" borderId="0" applyFont="0" applyFill="0" applyBorder="0" applyAlignment="0" applyProtection="0"/>
    <xf numFmtId="41" fontId="19" fillId="0" borderId="0" applyFont="0" applyFill="0" applyBorder="0" applyAlignment="0" applyProtection="0">
      <alignment vertical="center"/>
    </xf>
    <xf numFmtId="41" fontId="113" fillId="0" borderId="0" applyFont="0" applyFill="0" applyBorder="0" applyAlignment="0" applyProtection="0">
      <alignment vertical="center"/>
    </xf>
    <xf numFmtId="41" fontId="19" fillId="0" borderId="0" applyFont="0" applyFill="0" applyBorder="0" applyAlignment="0" applyProtection="0">
      <alignment vertical="center"/>
    </xf>
    <xf numFmtId="0" fontId="7" fillId="0" borderId="0" applyFont="0" applyFill="0" applyBorder="0" applyAlignment="0" applyProtection="0"/>
    <xf numFmtId="0" fontId="6" fillId="0" borderId="0" applyFont="0" applyFill="0" applyBorder="0" applyAlignment="0" applyProtection="0"/>
    <xf numFmtId="0" fontId="7" fillId="0" borderId="0" applyFont="0" applyFill="0" applyBorder="0" applyAlignment="0" applyProtection="0"/>
    <xf numFmtId="0" fontId="6" fillId="0" borderId="0" applyFont="0" applyFill="0" applyProtection="0"/>
    <xf numFmtId="0" fontId="6" fillId="0" borderId="0" applyFont="0" applyFill="0" applyBorder="0" applyAlignment="0" applyProtection="0"/>
    <xf numFmtId="0" fontId="19" fillId="0" borderId="15" applyNumberFormat="0" applyFill="0" applyAlignment="0" applyProtection="0">
      <alignment vertical="center"/>
    </xf>
    <xf numFmtId="0" fontId="19"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30" borderId="12" applyNumberFormat="0" applyAlignment="0" applyProtection="0">
      <alignment vertical="center"/>
    </xf>
    <xf numFmtId="0" fontId="19" fillId="30" borderId="12" applyNumberFormat="0" applyAlignment="0" applyProtection="0">
      <alignment vertical="center"/>
    </xf>
    <xf numFmtId="4" fontId="101" fillId="0" borderId="0">
      <protection locked="0"/>
    </xf>
    <xf numFmtId="4" fontId="101" fillId="0" borderId="0">
      <protection locked="0"/>
    </xf>
    <xf numFmtId="211" fontId="2" fillId="0" borderId="0">
      <protection locked="0"/>
    </xf>
    <xf numFmtId="0" fontId="19" fillId="0" borderId="17" applyNumberFormat="0" applyFill="0" applyAlignment="0" applyProtection="0">
      <alignment vertical="center"/>
    </xf>
    <xf numFmtId="0" fontId="19"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9" applyNumberFormat="0" applyFill="0" applyAlignment="0" applyProtection="0">
      <alignment vertical="center"/>
    </xf>
    <xf numFmtId="0" fontId="19" fillId="0" borderId="19"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27" borderId="0" applyNumberFormat="0" applyBorder="0" applyAlignment="0" applyProtection="0">
      <alignment vertical="center"/>
    </xf>
    <xf numFmtId="0" fontId="19" fillId="27" borderId="0" applyNumberFormat="0" applyBorder="0" applyAlignment="0" applyProtection="0">
      <alignment vertical="center"/>
    </xf>
    <xf numFmtId="0" fontId="19" fillId="43" borderId="20" applyNumberFormat="0" applyAlignment="0" applyProtection="0">
      <alignment vertical="center"/>
    </xf>
    <xf numFmtId="0" fontId="19" fillId="43" borderId="20" applyNumberFormat="0" applyAlignment="0" applyProtection="0">
      <alignment vertical="center"/>
    </xf>
    <xf numFmtId="0" fontId="2" fillId="0" borderId="0" applyFont="0" applyFill="0" applyBorder="0" applyAlignment="0" applyProtection="0"/>
    <xf numFmtId="182" fontId="2" fillId="0" borderId="0" applyFont="0" applyFill="0" applyBorder="0" applyAlignment="0" applyProtection="0"/>
    <xf numFmtId="0" fontId="2" fillId="0" borderId="0" applyProtection="0"/>
    <xf numFmtId="0" fontId="109" fillId="50" borderId="0" applyFill="0" applyBorder="0" applyProtection="0">
      <alignment horizontal="right"/>
    </xf>
    <xf numFmtId="188" fontId="2" fillId="0" borderId="0" applyFont="0" applyFill="0" applyBorder="0" applyAlignment="0" applyProtection="0"/>
    <xf numFmtId="209" fontId="2" fillId="0" borderId="0">
      <protection locked="0"/>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2" fillId="0" borderId="0" applyProtection="0"/>
    <xf numFmtId="0" fontId="2" fillId="0" borderId="0"/>
    <xf numFmtId="0" fontId="2" fillId="0" borderId="0"/>
    <xf numFmtId="0" fontId="114" fillId="0" borderId="0" applyNumberFormat="0" applyFill="0" applyBorder="0" applyAlignment="0" applyProtection="0">
      <alignment vertical="top"/>
      <protection locked="0"/>
    </xf>
    <xf numFmtId="0" fontId="101" fillId="0" borderId="39">
      <protection locked="0"/>
    </xf>
    <xf numFmtId="0" fontId="101" fillId="0" borderId="39">
      <protection locked="0"/>
    </xf>
    <xf numFmtId="208" fontId="2" fillId="0" borderId="0">
      <protection locked="0"/>
    </xf>
    <xf numFmtId="212" fontId="2" fillId="0" borderId="0">
      <protection locked="0"/>
    </xf>
    <xf numFmtId="0" fontId="1" fillId="0" borderId="0">
      <alignment vertical="center"/>
    </xf>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41" fontId="7" fillId="0" borderId="0" applyFont="0" applyFill="0" applyBorder="0" applyAlignment="0" applyProtection="0"/>
    <xf numFmtId="41" fontId="7" fillId="0" borderId="0" applyFont="0" applyFill="0" applyBorder="0" applyAlignment="0" applyProtection="0">
      <alignment vertical="center"/>
    </xf>
    <xf numFmtId="41" fontId="7" fillId="0" borderId="0" applyFont="0" applyFill="0" applyBorder="0" applyAlignment="0" applyProtection="0">
      <alignment vertical="center"/>
    </xf>
    <xf numFmtId="41"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7" fillId="0" borderId="0"/>
    <xf numFmtId="0" fontId="7" fillId="0" borderId="0"/>
    <xf numFmtId="0" fontId="7" fillId="0" borderId="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6" fillId="0" borderId="0"/>
    <xf numFmtId="182" fontId="2" fillId="0" borderId="0" applyFont="0" applyFill="0" applyBorder="0" applyAlignment="0" applyProtection="0"/>
    <xf numFmtId="0" fontId="7" fillId="0" borderId="0"/>
    <xf numFmtId="0" fontId="57" fillId="25" borderId="0" applyNumberFormat="0" applyBorder="0" applyAlignment="0" applyProtection="0">
      <alignment vertical="center"/>
    </xf>
    <xf numFmtId="0" fontId="57" fillId="26" borderId="0" applyNumberFormat="0" applyBorder="0" applyAlignment="0" applyProtection="0">
      <alignment vertical="center"/>
    </xf>
    <xf numFmtId="0" fontId="57" fillId="27" borderId="0" applyNumberFormat="0" applyBorder="0" applyAlignment="0" applyProtection="0">
      <alignment vertical="center"/>
    </xf>
    <xf numFmtId="0" fontId="57" fillId="28" borderId="0" applyNumberFormat="0" applyBorder="0" applyAlignment="0" applyProtection="0">
      <alignment vertical="center"/>
    </xf>
    <xf numFmtId="0" fontId="57" fillId="19" borderId="0" applyNumberFormat="0" applyBorder="0" applyAlignment="0" applyProtection="0">
      <alignment vertical="center"/>
    </xf>
    <xf numFmtId="0" fontId="19" fillId="52" borderId="0" applyNumberFormat="0" applyBorder="0" applyAlignment="0" applyProtection="0">
      <alignment vertical="center"/>
    </xf>
    <xf numFmtId="0" fontId="57" fillId="23" borderId="0" applyNumberFormat="0" applyBorder="0" applyAlignment="0" applyProtection="0">
      <alignment vertical="center"/>
    </xf>
    <xf numFmtId="0" fontId="57" fillId="9" borderId="0" applyNumberFormat="0" applyBorder="0" applyAlignment="0" applyProtection="0">
      <alignment vertical="center"/>
    </xf>
    <xf numFmtId="0" fontId="57" fillId="12" borderId="0" applyNumberFormat="0" applyBorder="0" applyAlignment="0" applyProtection="0">
      <alignment vertical="center"/>
    </xf>
    <xf numFmtId="0" fontId="57" fillId="33" borderId="0" applyNumberFormat="0" applyBorder="0" applyAlignment="0" applyProtection="0">
      <alignment vertical="center"/>
    </xf>
    <xf numFmtId="0" fontId="57" fillId="17" borderId="0" applyNumberFormat="0" applyBorder="0" applyAlignment="0" applyProtection="0">
      <alignment vertical="center"/>
    </xf>
    <xf numFmtId="0" fontId="57" fillId="20" borderId="0" applyNumberFormat="0" applyBorder="0" applyAlignment="0" applyProtection="0">
      <alignment vertical="center"/>
    </xf>
    <xf numFmtId="0" fontId="57" fillId="24" borderId="0" applyNumberFormat="0" applyBorder="0" applyAlignment="0" applyProtection="0">
      <alignment vertical="center"/>
    </xf>
    <xf numFmtId="0" fontId="126" fillId="10" borderId="0" applyNumberFormat="0" applyBorder="0" applyAlignment="0" applyProtection="0">
      <alignment vertical="center"/>
    </xf>
    <xf numFmtId="0" fontId="126" fillId="13" borderId="0" applyNumberFormat="0" applyBorder="0" applyAlignment="0" applyProtection="0">
      <alignment vertical="center"/>
    </xf>
    <xf numFmtId="0" fontId="126" fillId="33" borderId="0" applyNumberFormat="0" applyBorder="0" applyAlignment="0" applyProtection="0">
      <alignment vertical="center"/>
    </xf>
    <xf numFmtId="0" fontId="126" fillId="36" borderId="0" applyNumberFormat="0" applyBorder="0" applyAlignment="0" applyProtection="0">
      <alignment vertical="center"/>
    </xf>
    <xf numFmtId="0" fontId="126" fillId="21" borderId="0" applyNumberFormat="0" applyBorder="0" applyAlignment="0" applyProtection="0">
      <alignment vertical="center"/>
    </xf>
    <xf numFmtId="0" fontId="126" fillId="38" borderId="0" applyNumberFormat="0" applyBorder="0" applyAlignment="0" applyProtection="0">
      <alignment vertical="center"/>
    </xf>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6" fillId="8" borderId="0" applyNumberFormat="0" applyBorder="0" applyAlignment="0" applyProtection="0">
      <alignment vertical="center"/>
    </xf>
    <xf numFmtId="0" fontId="126" fillId="11" borderId="0" applyNumberFormat="0" applyBorder="0" applyAlignment="0" applyProtection="0">
      <alignment vertical="center"/>
    </xf>
    <xf numFmtId="0" fontId="126" fillId="14" borderId="0" applyNumberFormat="0" applyBorder="0" applyAlignment="0" applyProtection="0">
      <alignment vertical="center"/>
    </xf>
    <xf numFmtId="0" fontId="126" fillId="16" borderId="0" applyNumberFormat="0" applyBorder="0" applyAlignment="0" applyProtection="0">
      <alignment vertical="center"/>
    </xf>
    <xf numFmtId="0" fontId="126" fillId="18" borderId="0" applyNumberFormat="0" applyBorder="0" applyAlignment="0" applyProtection="0">
      <alignment vertical="center"/>
    </xf>
    <xf numFmtId="0" fontId="126" fillId="22" borderId="0" applyNumberFormat="0" applyBorder="0" applyAlignment="0" applyProtection="0">
      <alignment vertical="center"/>
    </xf>
    <xf numFmtId="0" fontId="127" fillId="0" borderId="0" applyNumberFormat="0" applyFill="0" applyBorder="0" applyAlignment="0" applyProtection="0">
      <alignment vertical="center"/>
    </xf>
    <xf numFmtId="0" fontId="128" fillId="6" borderId="4" applyNumberFormat="0" applyAlignment="0" applyProtection="0">
      <alignment vertical="center"/>
    </xf>
    <xf numFmtId="0" fontId="129" fillId="3" borderId="0" applyNumberFormat="0" applyBorder="0" applyAlignment="0" applyProtection="0">
      <alignment vertical="center"/>
    </xf>
    <xf numFmtId="0" fontId="130" fillId="4" borderId="0" applyNumberFormat="0" applyBorder="0" applyAlignment="0" applyProtection="0">
      <alignment vertical="center"/>
    </xf>
    <xf numFmtId="0" fontId="131" fillId="0" borderId="0" applyNumberFormat="0" applyFill="0" applyBorder="0" applyAlignment="0" applyProtection="0">
      <alignment vertical="center"/>
    </xf>
    <xf numFmtId="0" fontId="132" fillId="7" borderId="7" applyNumberFormat="0" applyAlignment="0" applyProtection="0">
      <alignment vertical="center"/>
    </xf>
    <xf numFmtId="0" fontId="2" fillId="0" borderId="0" applyFont="0" applyFill="0" applyBorder="0" applyAlignment="0" applyProtection="0"/>
    <xf numFmtId="0" fontId="133" fillId="0" borderId="6" applyNumberFormat="0" applyFill="0" applyAlignment="0" applyProtection="0">
      <alignment vertical="center"/>
    </xf>
    <xf numFmtId="0" fontId="134" fillId="0" borderId="8" applyNumberFormat="0" applyFill="0" applyAlignment="0" applyProtection="0">
      <alignment vertical="center"/>
    </xf>
    <xf numFmtId="0" fontId="135" fillId="5" borderId="4" applyNumberFormat="0" applyAlignment="0" applyProtection="0">
      <alignment vertical="center"/>
    </xf>
    <xf numFmtId="0" fontId="136" fillId="0" borderId="1" applyNumberFormat="0" applyFill="0" applyAlignment="0" applyProtection="0">
      <alignment vertical="center"/>
    </xf>
    <xf numFmtId="0" fontId="137" fillId="0" borderId="2" applyNumberFormat="0" applyFill="0" applyAlignment="0" applyProtection="0">
      <alignment vertical="center"/>
    </xf>
    <xf numFmtId="0" fontId="138" fillId="0" borderId="3" applyNumberFormat="0" applyFill="0" applyAlignment="0" applyProtection="0">
      <alignment vertical="center"/>
    </xf>
    <xf numFmtId="0" fontId="138" fillId="0" borderId="0" applyNumberFormat="0" applyFill="0" applyBorder="0" applyAlignment="0" applyProtection="0">
      <alignment vertical="center"/>
    </xf>
    <xf numFmtId="0" fontId="139" fillId="0" borderId="0" applyNumberFormat="0" applyFill="0" applyBorder="0" applyAlignment="0" applyProtection="0">
      <alignment vertical="center"/>
    </xf>
    <xf numFmtId="0" fontId="140" fillId="2" borderId="0" applyNumberFormat="0" applyBorder="0" applyAlignment="0" applyProtection="0">
      <alignment vertical="center"/>
    </xf>
    <xf numFmtId="0" fontId="141" fillId="6" borderId="5" applyNumberFormat="0" applyAlignment="0" applyProtection="0">
      <alignment vertical="center"/>
    </xf>
    <xf numFmtId="42" fontId="7"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42" fillId="0" borderId="0"/>
    <xf numFmtId="0" fontId="57" fillId="0" borderId="0">
      <alignment vertical="center"/>
    </xf>
    <xf numFmtId="0" fontId="57" fillId="0" borderId="0">
      <alignment vertical="center"/>
    </xf>
    <xf numFmtId="0" fontId="57" fillId="0" borderId="0">
      <alignment vertical="center"/>
    </xf>
    <xf numFmtId="0" fontId="2" fillId="0" borderId="0"/>
    <xf numFmtId="0" fontId="2" fillId="0" borderId="0"/>
    <xf numFmtId="0" fontId="57" fillId="0" borderId="0">
      <alignment vertical="center"/>
    </xf>
    <xf numFmtId="0" fontId="7" fillId="0" borderId="0"/>
    <xf numFmtId="0" fontId="7" fillId="0" borderId="0"/>
    <xf numFmtId="0" fontId="2" fillId="0" borderId="0"/>
    <xf numFmtId="0" fontId="2" fillId="0" borderId="0"/>
    <xf numFmtId="221" fontId="143" fillId="0" borderId="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9" fontId="2"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 fillId="0" borderId="0">
      <alignment vertical="center"/>
    </xf>
    <xf numFmtId="0" fontId="1" fillId="0" borderId="0">
      <alignment vertical="center"/>
    </xf>
    <xf numFmtId="0" fontId="57" fillId="0" borderId="0">
      <alignment vertical="center"/>
    </xf>
    <xf numFmtId="0" fontId="1"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7" fillId="0" borderId="0">
      <alignment vertical="center"/>
    </xf>
    <xf numFmtId="0" fontId="57" fillId="0" borderId="0">
      <alignment vertical="center"/>
    </xf>
    <xf numFmtId="0" fontId="57" fillId="0" borderId="0">
      <alignment vertical="center"/>
    </xf>
    <xf numFmtId="9" fontId="2" fillId="0" borderId="0" applyFont="0" applyFill="0" applyBorder="0" applyAlignment="0" applyProtection="0"/>
    <xf numFmtId="0" fontId="2" fillId="0" borderId="0"/>
    <xf numFmtId="182" fontId="2" fillId="0" borderId="0" applyProtection="0"/>
    <xf numFmtId="182" fontId="2" fillId="0" borderId="0" applyProtection="0"/>
    <xf numFmtId="187" fontId="2" fillId="0" borderId="0" applyFont="0" applyFill="0" applyBorder="0" applyAlignment="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1" fontId="7" fillId="0" borderId="0" applyFont="0" applyFill="0" applyBorder="0" applyAlignment="0" applyProtection="0"/>
    <xf numFmtId="222" fontId="7" fillId="0" borderId="0" applyFont="0" applyFill="0" applyBorder="0" applyAlignment="0" applyProtection="0">
      <alignment vertical="center"/>
    </xf>
    <xf numFmtId="222" fontId="7" fillId="0" borderId="0" applyFont="0" applyFill="0" applyBorder="0" applyAlignment="0" applyProtection="0">
      <alignment vertical="center"/>
    </xf>
    <xf numFmtId="182" fontId="2" fillId="0" borderId="0" applyFont="0" applyFill="0" applyBorder="0" applyAlignment="0" applyProtection="0"/>
    <xf numFmtId="41" fontId="7" fillId="0" borderId="0" applyFont="0" applyFill="0" applyBorder="0" applyAlignment="0" applyProtection="0">
      <alignment vertical="center"/>
    </xf>
    <xf numFmtId="0" fontId="142" fillId="0" borderId="0"/>
    <xf numFmtId="0" fontId="7" fillId="0" borderId="0">
      <alignment vertical="center"/>
    </xf>
    <xf numFmtId="0" fontId="2" fillId="0" borderId="0"/>
    <xf numFmtId="0" fontId="1" fillId="0" borderId="0">
      <alignment vertical="center"/>
    </xf>
  </cellStyleXfs>
  <cellXfs count="1208">
    <xf numFmtId="0" fontId="0" fillId="0" borderId="0" xfId="0">
      <alignment vertical="center"/>
    </xf>
    <xf numFmtId="3" fontId="80" fillId="0" borderId="0" xfId="469" applyNumberFormat="1" applyFont="1" applyFill="1" applyBorder="1" applyAlignment="1">
      <alignment horizontal="centerContinuous"/>
    </xf>
    <xf numFmtId="0" fontId="66" fillId="0" borderId="0" xfId="1" applyFont="1" applyFill="1" applyBorder="1" applyProtection="1"/>
    <xf numFmtId="0" fontId="66" fillId="0" borderId="0" xfId="1" applyFont="1" applyFill="1" applyAlignment="1" applyProtection="1"/>
    <xf numFmtId="178" fontId="66" fillId="0" borderId="0" xfId="1" applyNumberFormat="1" applyFont="1" applyFill="1" applyAlignment="1" applyProtection="1"/>
    <xf numFmtId="0" fontId="66" fillId="0" borderId="0" xfId="1" applyFont="1" applyFill="1" applyBorder="1" applyAlignment="1" applyProtection="1"/>
    <xf numFmtId="0" fontId="71" fillId="0" borderId="0" xfId="1" applyNumberFormat="1" applyFont="1" applyFill="1"/>
    <xf numFmtId="0" fontId="76" fillId="0" borderId="0" xfId="1" applyFont="1" applyFill="1" applyBorder="1" applyAlignment="1" applyProtection="1"/>
    <xf numFmtId="0" fontId="76" fillId="0" borderId="0" xfId="1" applyFont="1" applyFill="1" applyAlignment="1" applyProtection="1"/>
    <xf numFmtId="178" fontId="76" fillId="0" borderId="0" xfId="1" applyNumberFormat="1" applyFont="1" applyFill="1" applyAlignment="1" applyProtection="1"/>
    <xf numFmtId="0" fontId="70" fillId="0" borderId="0" xfId="464" applyFont="1" applyFill="1" applyBorder="1"/>
    <xf numFmtId="178" fontId="71" fillId="0" borderId="0" xfId="1" applyNumberFormat="1" applyFont="1" applyFill="1" applyBorder="1" applyAlignment="1" applyProtection="1">
      <alignment horizontal="left"/>
    </xf>
    <xf numFmtId="178" fontId="70" fillId="0" borderId="0" xfId="1" applyNumberFormat="1" applyFont="1" applyFill="1" applyBorder="1" applyAlignment="1" applyProtection="1"/>
    <xf numFmtId="0" fontId="76" fillId="0" borderId="0" xfId="1" applyFont="1" applyFill="1" applyBorder="1" applyAlignment="1" applyProtection="1">
      <alignment horizontal="right"/>
    </xf>
    <xf numFmtId="0" fontId="70" fillId="0" borderId="0" xfId="1" applyFont="1" applyFill="1" applyBorder="1" applyAlignment="1" applyProtection="1">
      <alignment horizontal="centerContinuous"/>
    </xf>
    <xf numFmtId="3" fontId="70" fillId="0" borderId="0" xfId="1" quotePrefix="1" applyNumberFormat="1" applyFont="1" applyFill="1" applyBorder="1" applyAlignment="1" applyProtection="1">
      <alignment horizontal="right" vertical="top"/>
    </xf>
    <xf numFmtId="0" fontId="70" fillId="0" borderId="0" xfId="1" applyFont="1" applyFill="1" applyBorder="1" applyAlignment="1" applyProtection="1">
      <alignment horizontal="right"/>
    </xf>
    <xf numFmtId="4" fontId="70" fillId="0" borderId="0" xfId="1" applyNumberFormat="1" applyFont="1" applyFill="1" applyBorder="1" applyAlignment="1" applyProtection="1"/>
    <xf numFmtId="0" fontId="70" fillId="0" borderId="0" xfId="1" applyFont="1" applyFill="1" applyBorder="1" applyAlignment="1" applyProtection="1"/>
    <xf numFmtId="0" fontId="70" fillId="0" borderId="0" xfId="1" applyFont="1" applyFill="1" applyBorder="1" applyAlignment="1" applyProtection="1">
      <alignment vertical="top"/>
    </xf>
    <xf numFmtId="0" fontId="76" fillId="0" borderId="28" xfId="1" applyFont="1" applyFill="1" applyBorder="1" applyAlignment="1" applyProtection="1">
      <alignment horizontal="right" vertical="top"/>
    </xf>
    <xf numFmtId="3" fontId="70" fillId="0" borderId="22" xfId="1" applyNumberFormat="1" applyFont="1" applyFill="1" applyBorder="1" applyAlignment="1" applyProtection="1">
      <alignment horizontal="left" vertical="top"/>
    </xf>
    <xf numFmtId="3" fontId="70" fillId="0" borderId="22" xfId="1" applyNumberFormat="1" applyFont="1" applyFill="1" applyBorder="1" applyAlignment="1" applyProtection="1">
      <alignment horizontal="center" vertical="top"/>
    </xf>
    <xf numFmtId="3" fontId="70" fillId="0" borderId="22" xfId="1" quotePrefix="1" applyNumberFormat="1" applyFont="1" applyFill="1" applyBorder="1" applyAlignment="1" applyProtection="1">
      <alignment horizontal="right" vertical="top"/>
    </xf>
    <xf numFmtId="3" fontId="70" fillId="0" borderId="22" xfId="1" applyNumberFormat="1" applyFont="1" applyFill="1" applyBorder="1" applyAlignment="1" applyProtection="1">
      <alignment vertical="top"/>
    </xf>
    <xf numFmtId="3" fontId="70" fillId="0" borderId="22" xfId="1" applyNumberFormat="1" applyFont="1" applyFill="1" applyBorder="1" applyAlignment="1" applyProtection="1">
      <alignment horizontal="right" vertical="top"/>
    </xf>
    <xf numFmtId="4" fontId="70" fillId="0" borderId="22" xfId="1" applyNumberFormat="1" applyFont="1" applyFill="1" applyBorder="1" applyAlignment="1" applyProtection="1">
      <alignment horizontal="right" vertical="top"/>
    </xf>
    <xf numFmtId="0" fontId="70" fillId="0" borderId="23" xfId="1" applyFont="1" applyFill="1" applyBorder="1" applyAlignment="1" applyProtection="1">
      <alignment horizontal="center" vertical="top"/>
    </xf>
    <xf numFmtId="3" fontId="72" fillId="47" borderId="0" xfId="461" applyNumberFormat="1" applyFont="1" applyFill="1" applyBorder="1" applyAlignment="1" applyProtection="1">
      <alignment horizontal="right" vertical="top" wrapText="1"/>
    </xf>
    <xf numFmtId="193" fontId="72" fillId="47" borderId="0" xfId="461" applyNumberFormat="1" applyFont="1" applyFill="1" applyBorder="1" applyAlignment="1" applyProtection="1">
      <alignment horizontal="right" vertical="top" wrapText="1"/>
    </xf>
    <xf numFmtId="191" fontId="72" fillId="47" borderId="0" xfId="461" applyNumberFormat="1" applyFont="1" applyFill="1" applyBorder="1" applyAlignment="1" applyProtection="1">
      <alignment horizontal="right" vertical="top" wrapText="1"/>
    </xf>
    <xf numFmtId="0" fontId="70" fillId="0" borderId="24" xfId="461" applyFont="1" applyFill="1" applyBorder="1" applyAlignment="1" applyProtection="1">
      <alignment horizontal="center" vertical="center"/>
    </xf>
    <xf numFmtId="0" fontId="70" fillId="0" borderId="24" xfId="461" applyNumberFormat="1" applyFont="1" applyFill="1" applyBorder="1" applyAlignment="1" applyProtection="1">
      <alignment horizontal="center" vertical="top"/>
    </xf>
    <xf numFmtId="193" fontId="70" fillId="0" borderId="0" xfId="462" applyNumberFormat="1" applyFont="1" applyFill="1" applyBorder="1" applyAlignment="1" applyProtection="1">
      <alignment horizontal="right" vertical="top"/>
      <protection locked="0"/>
    </xf>
    <xf numFmtId="3" fontId="70" fillId="0" borderId="0" xfId="462" applyNumberFormat="1" applyFont="1" applyFill="1" applyBorder="1" applyAlignment="1" applyProtection="1">
      <alignment horizontal="right" vertical="top"/>
      <protection locked="0"/>
    </xf>
    <xf numFmtId="193" fontId="70" fillId="0" borderId="0" xfId="462" applyNumberFormat="1" applyFont="1" applyFill="1" applyBorder="1" applyAlignment="1" applyProtection="1">
      <alignment vertical="top"/>
    </xf>
    <xf numFmtId="189" fontId="70" fillId="0" borderId="0" xfId="461" quotePrefix="1" applyNumberFormat="1" applyFont="1" applyFill="1" applyBorder="1" applyAlignment="1" applyProtection="1">
      <alignment horizontal="right" vertical="top"/>
    </xf>
    <xf numFmtId="0" fontId="70" fillId="0" borderId="0" xfId="461" applyFont="1" applyFill="1" applyBorder="1" applyAlignment="1" applyProtection="1">
      <alignment vertical="top"/>
    </xf>
    <xf numFmtId="0" fontId="76" fillId="0" borderId="27" xfId="461" applyFont="1" applyFill="1" applyBorder="1" applyAlignment="1" applyProtection="1">
      <alignment horizontal="right" vertical="top"/>
    </xf>
    <xf numFmtId="192" fontId="72" fillId="0" borderId="0" xfId="462" applyNumberFormat="1" applyFont="1" applyFill="1" applyBorder="1" applyAlignment="1" applyProtection="1">
      <alignment vertical="top"/>
    </xf>
    <xf numFmtId="3" fontId="70" fillId="0" borderId="0" xfId="462" quotePrefix="1" applyNumberFormat="1" applyFont="1" applyFill="1" applyBorder="1" applyAlignment="1" applyProtection="1">
      <alignment horizontal="right" vertical="top"/>
    </xf>
    <xf numFmtId="3" fontId="70" fillId="0" borderId="0" xfId="462" applyNumberFormat="1" applyFont="1" applyFill="1" applyBorder="1" applyAlignment="1" applyProtection="1">
      <alignment horizontal="right" vertical="top" wrapText="1"/>
    </xf>
    <xf numFmtId="192" fontId="70" fillId="0" borderId="0" xfId="462" applyNumberFormat="1" applyFont="1" applyFill="1" applyBorder="1" applyAlignment="1" applyProtection="1">
      <alignment horizontal="right" vertical="top" wrapText="1"/>
    </xf>
    <xf numFmtId="3" fontId="70" fillId="0" borderId="0" xfId="462" applyNumberFormat="1" applyFont="1" applyFill="1" applyBorder="1" applyAlignment="1" applyProtection="1">
      <alignment horizontal="right" vertical="top"/>
    </xf>
    <xf numFmtId="179" fontId="70" fillId="0" borderId="0" xfId="461" applyNumberFormat="1" applyFont="1" applyFill="1" applyBorder="1" applyAlignment="1" applyProtection="1">
      <alignment horizontal="right" vertical="top"/>
    </xf>
    <xf numFmtId="0" fontId="70" fillId="0" borderId="24" xfId="461" applyFont="1" applyFill="1" applyBorder="1" applyAlignment="1" applyProtection="1">
      <alignment horizontal="center" vertical="top"/>
    </xf>
    <xf numFmtId="0" fontId="75" fillId="0" borderId="27" xfId="461" applyFont="1" applyFill="1" applyBorder="1" applyAlignment="1" applyProtection="1">
      <alignment horizontal="center" vertical="top"/>
    </xf>
    <xf numFmtId="193" fontId="72" fillId="47" borderId="0" xfId="462" applyNumberFormat="1" applyFont="1" applyFill="1" applyBorder="1" applyAlignment="1" applyProtection="1">
      <alignment horizontal="right" vertical="top" wrapText="1"/>
    </xf>
    <xf numFmtId="3" fontId="72" fillId="47" borderId="0" xfId="462" applyNumberFormat="1" applyFont="1" applyFill="1" applyBorder="1" applyAlignment="1" applyProtection="1">
      <alignment horizontal="right" vertical="top" wrapText="1"/>
    </xf>
    <xf numFmtId="179" fontId="72" fillId="47" borderId="0" xfId="461" applyNumberFormat="1" applyFont="1" applyFill="1" applyBorder="1" applyAlignment="1" applyProtection="1">
      <alignment horizontal="right" vertical="top"/>
    </xf>
    <xf numFmtId="0" fontId="72" fillId="0" borderId="24" xfId="461" applyFont="1" applyFill="1" applyBorder="1" applyAlignment="1" applyProtection="1">
      <alignment horizontal="center" vertical="top"/>
    </xf>
    <xf numFmtId="189" fontId="72" fillId="0" borderId="0" xfId="461" applyNumberFormat="1" applyFont="1" applyFill="1" applyBorder="1" applyAlignment="1" applyProtection="1">
      <alignment horizontal="right" vertical="top"/>
    </xf>
    <xf numFmtId="0" fontId="72" fillId="0" borderId="0" xfId="461" applyFont="1" applyFill="1" applyBorder="1" applyAlignment="1" applyProtection="1">
      <alignment horizontal="right" vertical="top"/>
    </xf>
    <xf numFmtId="0" fontId="72" fillId="0" borderId="27" xfId="461" quotePrefix="1" applyFont="1" applyFill="1" applyBorder="1" applyAlignment="1" applyProtection="1">
      <alignment horizontal="center" vertical="top"/>
    </xf>
    <xf numFmtId="192" fontId="72" fillId="47" borderId="0" xfId="462" applyNumberFormat="1" applyFont="1" applyFill="1" applyBorder="1" applyAlignment="1" applyProtection="1">
      <alignment vertical="top"/>
    </xf>
    <xf numFmtId="193" fontId="72" fillId="47" borderId="0" xfId="462" applyNumberFormat="1" applyFont="1" applyFill="1" applyBorder="1" applyAlignment="1" applyProtection="1">
      <alignment horizontal="right" vertical="top"/>
    </xf>
    <xf numFmtId="3" fontId="72" fillId="47" borderId="0" xfId="462" applyNumberFormat="1" applyFont="1" applyFill="1" applyBorder="1" applyAlignment="1" applyProtection="1">
      <alignment horizontal="right" vertical="top"/>
    </xf>
    <xf numFmtId="3" fontId="72" fillId="47" borderId="0" xfId="461" quotePrefix="1" applyNumberFormat="1" applyFont="1" applyFill="1" applyBorder="1" applyAlignment="1" applyProtection="1">
      <alignment horizontal="right" vertical="top"/>
    </xf>
    <xf numFmtId="192" fontId="72" fillId="47" borderId="0" xfId="461" applyNumberFormat="1" applyFont="1" applyFill="1" applyBorder="1" applyAlignment="1" applyProtection="1">
      <alignment horizontal="right" vertical="top" wrapText="1"/>
    </xf>
    <xf numFmtId="193" fontId="72" fillId="47" borderId="0" xfId="461" applyNumberFormat="1" applyFont="1" applyFill="1" applyBorder="1" applyAlignment="1" applyProtection="1">
      <alignment horizontal="right" vertical="top"/>
    </xf>
    <xf numFmtId="193" fontId="72" fillId="47" borderId="0" xfId="461" applyNumberFormat="1" applyFont="1" applyFill="1" applyBorder="1" applyAlignment="1" applyProtection="1">
      <alignment vertical="top"/>
    </xf>
    <xf numFmtId="3" fontId="72" fillId="47" borderId="0" xfId="461" applyNumberFormat="1" applyFont="1" applyFill="1" applyBorder="1" applyAlignment="1" applyProtection="1">
      <alignment horizontal="right" vertical="top"/>
    </xf>
    <xf numFmtId="197" fontId="72" fillId="47" borderId="0" xfId="461" applyNumberFormat="1" applyFont="1" applyFill="1" applyBorder="1" applyAlignment="1" applyProtection="1">
      <alignment horizontal="right" vertical="top"/>
    </xf>
    <xf numFmtId="0" fontId="72" fillId="0" borderId="24" xfId="461" quotePrefix="1" applyFont="1" applyFill="1" applyBorder="1" applyAlignment="1" applyProtection="1">
      <alignment horizontal="center" vertical="top"/>
    </xf>
    <xf numFmtId="189" fontId="70" fillId="0" borderId="0" xfId="461" applyNumberFormat="1" applyFont="1" applyFill="1" applyBorder="1" applyAlignment="1" applyProtection="1">
      <alignment horizontal="right" vertical="top"/>
    </xf>
    <xf numFmtId="0" fontId="70" fillId="0" borderId="0" xfId="461" applyFont="1" applyFill="1" applyBorder="1" applyAlignment="1" applyProtection="1">
      <alignment horizontal="right" vertical="top"/>
    </xf>
    <xf numFmtId="0" fontId="70" fillId="0" borderId="27" xfId="461" quotePrefix="1" applyFont="1" applyFill="1" applyBorder="1" applyAlignment="1" applyProtection="1">
      <alignment horizontal="center" vertical="top"/>
    </xf>
    <xf numFmtId="192" fontId="70" fillId="0" borderId="0" xfId="461" applyNumberFormat="1" applyFont="1" applyFill="1" applyBorder="1" applyAlignment="1" applyProtection="1">
      <alignment horizontal="right" vertical="top"/>
    </xf>
    <xf numFmtId="193" fontId="70" fillId="0" borderId="0" xfId="462" applyNumberFormat="1" applyFont="1" applyFill="1" applyBorder="1" applyAlignment="1" applyProtection="1">
      <alignment horizontal="right" vertical="top"/>
    </xf>
    <xf numFmtId="3" fontId="70" fillId="0" borderId="0" xfId="461" quotePrefix="1" applyNumberFormat="1" applyFont="1" applyFill="1" applyBorder="1" applyAlignment="1" applyProtection="1">
      <alignment horizontal="right" vertical="top"/>
    </xf>
    <xf numFmtId="3" fontId="70" fillId="0" borderId="0" xfId="461" applyNumberFormat="1" applyFont="1" applyFill="1" applyBorder="1" applyAlignment="1" applyProtection="1">
      <alignment horizontal="right" vertical="top" wrapText="1"/>
    </xf>
    <xf numFmtId="192" fontId="70" fillId="0" borderId="0" xfId="461" applyNumberFormat="1" applyFont="1" applyFill="1" applyBorder="1" applyAlignment="1" applyProtection="1">
      <alignment horizontal="right" vertical="top" wrapText="1"/>
    </xf>
    <xf numFmtId="193" fontId="70" fillId="0" borderId="0" xfId="461" applyNumberFormat="1" applyFont="1" applyFill="1" applyBorder="1" applyAlignment="1" applyProtection="1">
      <alignment vertical="top"/>
    </xf>
    <xf numFmtId="193" fontId="70" fillId="0" borderId="0" xfId="461" applyNumberFormat="1" applyFont="1" applyFill="1" applyBorder="1" applyAlignment="1" applyProtection="1">
      <alignment horizontal="right" vertical="top"/>
    </xf>
    <xf numFmtId="3" fontId="70" fillId="0" borderId="0" xfId="461" applyNumberFormat="1" applyFont="1" applyFill="1" applyBorder="1" applyAlignment="1" applyProtection="1">
      <alignment horizontal="right" vertical="top"/>
    </xf>
    <xf numFmtId="197" fontId="70" fillId="0" borderId="0" xfId="461" applyNumberFormat="1" applyFont="1" applyFill="1" applyBorder="1" applyAlignment="1" applyProtection="1">
      <alignment horizontal="right" vertical="top"/>
    </xf>
    <xf numFmtId="178" fontId="70" fillId="0" borderId="0" xfId="1" applyNumberFormat="1" applyFont="1" applyFill="1" applyBorder="1" applyAlignment="1" applyProtection="1">
      <alignment horizontal="right" vertical="top"/>
    </xf>
    <xf numFmtId="0" fontId="70" fillId="0" borderId="24" xfId="461" quotePrefix="1" applyFont="1" applyFill="1" applyBorder="1" applyAlignment="1" applyProtection="1">
      <alignment horizontal="center" vertical="top"/>
    </xf>
    <xf numFmtId="0" fontId="70" fillId="0" borderId="27" xfId="1" applyFont="1" applyFill="1" applyBorder="1" applyAlignment="1" applyProtection="1">
      <alignment horizontal="center" vertical="center"/>
    </xf>
    <xf numFmtId="49" fontId="70" fillId="0" borderId="0" xfId="1" applyNumberFormat="1" applyFont="1" applyFill="1" applyBorder="1" applyAlignment="1" applyProtection="1">
      <alignment horizontal="centerContinuous" vertical="center" shrinkToFit="1"/>
    </xf>
    <xf numFmtId="0" fontId="70" fillId="0" borderId="0" xfId="1" applyFont="1" applyFill="1" applyBorder="1" applyAlignment="1" applyProtection="1">
      <alignment horizontal="center" vertical="center" shrinkToFit="1"/>
    </xf>
    <xf numFmtId="0" fontId="70" fillId="0" borderId="28" xfId="1" applyFont="1" applyFill="1" applyBorder="1" applyAlignment="1" applyProtection="1">
      <alignment horizontal="center" vertical="center"/>
    </xf>
    <xf numFmtId="0" fontId="70" fillId="0" borderId="23" xfId="1" applyFont="1" applyFill="1" applyBorder="1" applyAlignment="1" applyProtection="1">
      <alignment horizontal="center" vertical="center" shrinkToFit="1"/>
    </xf>
    <xf numFmtId="0" fontId="70" fillId="0" borderId="26" xfId="1" applyFont="1" applyFill="1" applyBorder="1" applyAlignment="1" applyProtection="1">
      <alignment horizontal="centerContinuous" vertical="center"/>
    </xf>
    <xf numFmtId="0" fontId="70" fillId="0" borderId="26" xfId="1" applyFont="1" applyFill="1" applyBorder="1" applyAlignment="1" applyProtection="1">
      <alignment horizontal="center" vertical="center"/>
    </xf>
    <xf numFmtId="0" fontId="70" fillId="0" borderId="26" xfId="1" applyFont="1" applyFill="1" applyBorder="1" applyAlignment="1" applyProtection="1">
      <alignment horizontal="center" vertical="center" shrinkToFit="1"/>
    </xf>
    <xf numFmtId="178" fontId="70" fillId="0" borderId="26" xfId="1" applyNumberFormat="1" applyFont="1" applyFill="1" applyBorder="1" applyAlignment="1" applyProtection="1">
      <alignment horizontal="center" vertical="center"/>
    </xf>
    <xf numFmtId="0" fontId="70" fillId="0" borderId="23" xfId="1" applyFont="1" applyFill="1" applyBorder="1" applyAlignment="1" applyProtection="1">
      <alignment horizontal="center" vertical="center"/>
    </xf>
    <xf numFmtId="0" fontId="70" fillId="0" borderId="0" xfId="1" applyFont="1" applyFill="1" applyBorder="1" applyAlignment="1" applyProtection="1">
      <alignment horizontal="centerContinuous" vertical="center"/>
    </xf>
    <xf numFmtId="178" fontId="70" fillId="0" borderId="25" xfId="1" applyNumberFormat="1" applyFont="1" applyFill="1" applyBorder="1" applyAlignment="1" applyProtection="1">
      <alignment horizontal="center" vertical="center"/>
    </xf>
    <xf numFmtId="0" fontId="70" fillId="0" borderId="33" xfId="1" applyFont="1" applyFill="1" applyBorder="1" applyAlignment="1" applyProtection="1">
      <alignment horizontal="center" vertical="center"/>
    </xf>
    <xf numFmtId="0" fontId="70" fillId="0" borderId="38" xfId="1" applyFont="1" applyFill="1" applyBorder="1" applyAlignment="1" applyProtection="1">
      <alignment horizontal="centerContinuous" vertical="center"/>
    </xf>
    <xf numFmtId="0" fontId="70" fillId="0" borderId="37" xfId="1" applyFont="1" applyFill="1" applyBorder="1" applyAlignment="1" applyProtection="1">
      <alignment horizontal="centerContinuous" vertical="center"/>
    </xf>
    <xf numFmtId="0" fontId="70" fillId="0" borderId="0" xfId="1" applyFont="1" applyFill="1" applyBorder="1" applyAlignment="1" applyProtection="1">
      <alignment horizontal="left" vertical="center"/>
    </xf>
    <xf numFmtId="0" fontId="70" fillId="0" borderId="28" xfId="1" applyFont="1" applyFill="1" applyBorder="1" applyAlignment="1" applyProtection="1">
      <alignment horizontal="centerContinuous" vertical="center"/>
    </xf>
    <xf numFmtId="0" fontId="70" fillId="0" borderId="29" xfId="1" applyFont="1" applyFill="1" applyBorder="1" applyAlignment="1" applyProtection="1">
      <alignment horizontal="center" vertical="center"/>
    </xf>
    <xf numFmtId="0" fontId="70" fillId="0" borderId="24" xfId="1" applyFont="1" applyFill="1" applyBorder="1" applyAlignment="1" applyProtection="1">
      <alignment horizontal="centerContinuous" vertical="center"/>
    </xf>
    <xf numFmtId="0" fontId="70" fillId="0" borderId="25" xfId="1" applyFont="1" applyFill="1" applyBorder="1" applyAlignment="1" applyProtection="1">
      <alignment horizontal="centerContinuous" vertical="center"/>
    </xf>
    <xf numFmtId="178" fontId="70" fillId="0" borderId="0" xfId="1" applyNumberFormat="1" applyFont="1" applyFill="1" applyBorder="1" applyAlignment="1" applyProtection="1">
      <alignment horizontal="center" vertical="center"/>
    </xf>
    <xf numFmtId="0" fontId="70" fillId="0" borderId="24" xfId="1" applyFont="1" applyFill="1" applyBorder="1" applyAlignment="1" applyProtection="1">
      <alignment horizontal="center" vertical="center"/>
    </xf>
    <xf numFmtId="0" fontId="70" fillId="0" borderId="35" xfId="1" applyFont="1" applyFill="1" applyBorder="1" applyAlignment="1" applyProtection="1">
      <alignment horizontal="centerContinuous" vertical="center"/>
    </xf>
    <xf numFmtId="0" fontId="70" fillId="0" borderId="32" xfId="1" applyFont="1" applyFill="1" applyBorder="1" applyAlignment="1" applyProtection="1">
      <alignment horizontal="centerContinuous" vertical="center"/>
    </xf>
    <xf numFmtId="0" fontId="70" fillId="0" borderId="0" xfId="1" applyFont="1" applyFill="1" applyBorder="1" applyAlignment="1" applyProtection="1">
      <alignment horizontal="center" vertical="center"/>
    </xf>
    <xf numFmtId="0" fontId="70" fillId="0" borderId="23" xfId="1" applyFont="1" applyFill="1" applyBorder="1" applyAlignment="1" applyProtection="1">
      <alignment horizontal="centerContinuous" vertical="center"/>
    </xf>
    <xf numFmtId="0" fontId="70" fillId="0" borderId="22" xfId="1" applyFont="1" applyFill="1" applyBorder="1" applyAlignment="1" applyProtection="1">
      <alignment horizontal="centerContinuous" vertical="center"/>
    </xf>
    <xf numFmtId="0" fontId="70" fillId="0" borderId="31" xfId="1" applyFont="1" applyFill="1" applyBorder="1" applyAlignment="1" applyProtection="1">
      <alignment horizontal="centerContinuous" vertical="center"/>
    </xf>
    <xf numFmtId="178" fontId="70" fillId="0" borderId="32" xfId="1" applyNumberFormat="1" applyFont="1" applyFill="1" applyBorder="1" applyAlignment="1" applyProtection="1">
      <alignment horizontal="left" vertical="center"/>
    </xf>
    <xf numFmtId="0" fontId="70" fillId="0" borderId="30" xfId="1" applyFont="1" applyFill="1" applyBorder="1" applyAlignment="1" applyProtection="1">
      <alignment horizontal="centerContinuous" vertical="center"/>
    </xf>
    <xf numFmtId="0" fontId="70" fillId="0" borderId="21" xfId="1" applyFont="1" applyFill="1" applyBorder="1" applyAlignment="1" applyProtection="1">
      <alignment horizontal="right"/>
    </xf>
    <xf numFmtId="0" fontId="72" fillId="0" borderId="21" xfId="1" applyFont="1" applyFill="1" applyBorder="1" applyAlignment="1" applyProtection="1">
      <alignment horizontal="center"/>
    </xf>
    <xf numFmtId="0" fontId="70" fillId="0" borderId="21" xfId="1" applyFont="1" applyFill="1" applyBorder="1" applyAlignment="1" applyProtection="1">
      <alignment horizontal="center"/>
    </xf>
    <xf numFmtId="0" fontId="70" fillId="0" borderId="0" xfId="1" applyFont="1" applyFill="1" applyBorder="1" applyAlignment="1" applyProtection="1">
      <alignment horizontal="center"/>
    </xf>
    <xf numFmtId="178" fontId="71" fillId="0" borderId="21" xfId="1" applyNumberFormat="1" applyFont="1" applyFill="1" applyBorder="1" applyAlignment="1" applyProtection="1">
      <alignment horizontal="left"/>
    </xf>
    <xf numFmtId="178" fontId="70" fillId="0" borderId="21" xfId="1" applyNumberFormat="1" applyFont="1" applyFill="1" applyBorder="1" applyAlignment="1" applyProtection="1">
      <alignment horizontal="center"/>
    </xf>
    <xf numFmtId="0" fontId="70" fillId="0" borderId="21" xfId="1" applyFont="1" applyFill="1" applyBorder="1" applyAlignment="1" applyProtection="1">
      <alignment horizontal="left"/>
    </xf>
    <xf numFmtId="0" fontId="68" fillId="0" borderId="0" xfId="1" applyFont="1" applyFill="1" applyBorder="1" applyAlignment="1" applyProtection="1">
      <alignment horizontal="center"/>
    </xf>
    <xf numFmtId="0" fontId="69" fillId="0" borderId="0" xfId="1" applyFont="1" applyFill="1" applyAlignment="1" applyProtection="1">
      <alignment horizontal="centerContinuous"/>
    </xf>
    <xf numFmtId="0" fontId="68" fillId="0" borderId="0" xfId="1" applyFont="1" applyFill="1" applyBorder="1" applyAlignment="1" applyProtection="1">
      <alignment horizontal="left"/>
    </xf>
    <xf numFmtId="0" fontId="68" fillId="0" borderId="0" xfId="1" applyFont="1" applyFill="1" applyAlignment="1" applyProtection="1">
      <alignment horizontal="centerContinuous" vertical="top"/>
    </xf>
    <xf numFmtId="0" fontId="68" fillId="0" borderId="0" xfId="1" applyFont="1" applyFill="1" applyAlignment="1" applyProtection="1">
      <alignment horizontal="centerContinuous"/>
    </xf>
    <xf numFmtId="178" fontId="68" fillId="0" borderId="0" xfId="1" applyNumberFormat="1" applyFont="1" applyFill="1" applyAlignment="1" applyProtection="1">
      <alignment horizontal="centerContinuous"/>
    </xf>
    <xf numFmtId="0" fontId="68" fillId="0" borderId="0" xfId="1" applyFont="1" applyFill="1" applyBorder="1" applyAlignment="1" applyProtection="1">
      <alignment horizontal="centerContinuous"/>
    </xf>
    <xf numFmtId="0" fontId="67" fillId="0" borderId="0" xfId="0" applyFont="1">
      <alignment vertical="center"/>
    </xf>
    <xf numFmtId="0" fontId="66" fillId="0" borderId="0" xfId="1" applyFont="1"/>
    <xf numFmtId="0" fontId="65" fillId="0" borderId="0" xfId="1" applyFont="1" applyFill="1" applyBorder="1" applyAlignment="1" applyProtection="1">
      <alignment vertical="top"/>
    </xf>
    <xf numFmtId="3" fontId="43" fillId="0" borderId="0" xfId="469" applyNumberFormat="1" applyFont="1" applyFill="1" applyAlignment="1"/>
    <xf numFmtId="3" fontId="43" fillId="0" borderId="0" xfId="469" applyNumberFormat="1" applyFont="1" applyFill="1" applyBorder="1" applyAlignment="1">
      <alignment horizontal="right" vertical="center"/>
    </xf>
    <xf numFmtId="3" fontId="43" fillId="0" borderId="0" xfId="469" applyNumberFormat="1" applyFont="1" applyFill="1" applyBorder="1" applyAlignment="1">
      <alignment vertical="center"/>
    </xf>
    <xf numFmtId="3" fontId="43" fillId="0" borderId="21" xfId="469" applyNumberFormat="1" applyFont="1" applyFill="1" applyBorder="1" applyAlignment="1"/>
    <xf numFmtId="3" fontId="43" fillId="0" borderId="21" xfId="469" applyNumberFormat="1" applyFont="1" applyFill="1" applyBorder="1" applyAlignment="1">
      <alignment horizontal="right"/>
    </xf>
    <xf numFmtId="3" fontId="43" fillId="0" borderId="0" xfId="469" applyNumberFormat="1" applyFont="1" applyFill="1" applyBorder="1" applyAlignment="1">
      <alignment horizontal="left"/>
    </xf>
    <xf numFmtId="3" fontId="43" fillId="0" borderId="30" xfId="469" applyNumberFormat="1" applyFont="1" applyFill="1" applyBorder="1" applyAlignment="1">
      <alignment horizontal="center" vertical="center"/>
    </xf>
    <xf numFmtId="3" fontId="43" fillId="0" borderId="0" xfId="469" applyNumberFormat="1" applyFont="1" applyFill="1" applyBorder="1" applyAlignment="1">
      <alignment horizontal="left" vertical="center"/>
    </xf>
    <xf numFmtId="3" fontId="43" fillId="0" borderId="32" xfId="469" applyNumberFormat="1" applyFont="1" applyFill="1" applyBorder="1" applyAlignment="1">
      <alignment horizontal="left" vertical="center"/>
    </xf>
    <xf numFmtId="4" fontId="43" fillId="0" borderId="0" xfId="469" applyNumberFormat="1" applyFont="1" applyFill="1" applyBorder="1" applyAlignment="1">
      <alignment vertical="center"/>
    </xf>
    <xf numFmtId="3" fontId="43" fillId="0" borderId="33" xfId="469" applyNumberFormat="1" applyFont="1" applyFill="1" applyBorder="1" applyAlignment="1">
      <alignment horizontal="center" vertical="center"/>
    </xf>
    <xf numFmtId="3" fontId="43" fillId="0" borderId="26" xfId="469" applyNumberFormat="1" applyFont="1" applyFill="1" applyBorder="1" applyAlignment="1">
      <alignment horizontal="center" vertical="center"/>
    </xf>
    <xf numFmtId="3" fontId="43" fillId="0" borderId="22" xfId="469" applyNumberFormat="1" applyFont="1" applyFill="1" applyBorder="1" applyAlignment="1">
      <alignment horizontal="right"/>
    </xf>
    <xf numFmtId="3" fontId="43" fillId="0" borderId="22" xfId="469" applyNumberFormat="1" applyFont="1" applyFill="1" applyBorder="1" applyAlignment="1"/>
    <xf numFmtId="4" fontId="43" fillId="0" borderId="0" xfId="469" applyNumberFormat="1" applyFont="1" applyFill="1" applyBorder="1" applyAlignment="1"/>
    <xf numFmtId="3" fontId="43" fillId="0" borderId="0" xfId="469" applyNumberFormat="1" applyFont="1" applyFill="1" applyBorder="1" applyAlignment="1"/>
    <xf numFmtId="3" fontId="43" fillId="0" borderId="0" xfId="469" applyNumberFormat="1" applyFont="1" applyFill="1" applyBorder="1" applyAlignment="1">
      <alignment horizontal="right"/>
    </xf>
    <xf numFmtId="3" fontId="43" fillId="0" borderId="0" xfId="469" applyNumberFormat="1" applyFont="1" applyFill="1" applyBorder="1" applyAlignment="1">
      <alignment horizontal="center"/>
    </xf>
    <xf numFmtId="3" fontId="40" fillId="0" borderId="0" xfId="469" applyNumberFormat="1" applyFont="1" applyFill="1" applyBorder="1" applyAlignment="1">
      <alignment vertical="center"/>
    </xf>
    <xf numFmtId="3" fontId="43" fillId="0" borderId="27" xfId="469" applyNumberFormat="1" applyFont="1" applyFill="1" applyBorder="1" applyAlignment="1">
      <alignment vertical="center"/>
    </xf>
    <xf numFmtId="3" fontId="40" fillId="0" borderId="0" xfId="469" applyNumberFormat="1" applyFont="1" applyFill="1" applyBorder="1" applyAlignment="1">
      <alignment horizontal="center" vertical="center"/>
    </xf>
    <xf numFmtId="3" fontId="43" fillId="0" borderId="25" xfId="469" applyNumberFormat="1" applyFont="1" applyFill="1" applyBorder="1" applyAlignment="1">
      <alignment horizontal="center" vertical="center"/>
    </xf>
    <xf numFmtId="3" fontId="43" fillId="0" borderId="29" xfId="469" applyNumberFormat="1" applyFont="1" applyFill="1" applyBorder="1" applyAlignment="1">
      <alignment horizontal="center" vertical="center"/>
    </xf>
    <xf numFmtId="3" fontId="43" fillId="0" borderId="21" xfId="469" applyNumberFormat="1" applyFont="1" applyFill="1" applyBorder="1" applyAlignment="1">
      <alignment horizontal="center"/>
    </xf>
    <xf numFmtId="3" fontId="43" fillId="0" borderId="24" xfId="469" quotePrefix="1" applyNumberFormat="1" applyFont="1" applyFill="1" applyBorder="1" applyAlignment="1">
      <alignment horizontal="center"/>
    </xf>
    <xf numFmtId="3" fontId="43" fillId="0" borderId="0" xfId="469" quotePrefix="1" applyNumberFormat="1" applyFont="1" applyFill="1" applyBorder="1" applyAlignment="1">
      <alignment horizontal="right"/>
    </xf>
    <xf numFmtId="3" fontId="43" fillId="0" borderId="27" xfId="469" quotePrefix="1" applyNumberFormat="1" applyFont="1" applyFill="1" applyBorder="1" applyAlignment="1">
      <alignment horizontal="center"/>
    </xf>
    <xf numFmtId="3" fontId="43" fillId="0" borderId="22" xfId="469" applyNumberFormat="1" applyFont="1" applyFill="1" applyBorder="1" applyAlignment="1">
      <alignment vertical="center"/>
    </xf>
    <xf numFmtId="3" fontId="43" fillId="0" borderId="28" xfId="469" applyNumberFormat="1" applyFont="1" applyFill="1" applyBorder="1" applyAlignment="1">
      <alignment vertical="center"/>
    </xf>
    <xf numFmtId="3" fontId="40" fillId="0" borderId="0" xfId="469" applyNumberFormat="1" applyFont="1" applyFill="1" applyAlignment="1">
      <alignment vertical="center"/>
    </xf>
    <xf numFmtId="3" fontId="43" fillId="0" borderId="0" xfId="469" applyNumberFormat="1" applyFont="1" applyFill="1" applyAlignment="1">
      <alignment vertical="center"/>
    </xf>
    <xf numFmtId="178" fontId="43" fillId="0" borderId="0" xfId="469" applyNumberFormat="1" applyFont="1" applyFill="1" applyAlignment="1">
      <alignment vertical="center"/>
    </xf>
    <xf numFmtId="3" fontId="43" fillId="0" borderId="34" xfId="469" applyNumberFormat="1" applyFont="1" applyFill="1" applyBorder="1" applyAlignment="1">
      <alignment vertical="center"/>
    </xf>
    <xf numFmtId="3" fontId="43" fillId="0" borderId="24" xfId="469" applyNumberFormat="1" applyFont="1" applyFill="1" applyBorder="1" applyAlignment="1">
      <alignment horizontal="center" vertical="center"/>
    </xf>
    <xf numFmtId="3" fontId="43" fillId="0" borderId="26" xfId="469" applyNumberFormat="1" applyFont="1" applyFill="1" applyBorder="1" applyAlignment="1">
      <alignment horizontal="center" vertical="center" shrinkToFit="1"/>
    </xf>
    <xf numFmtId="3" fontId="43" fillId="0" borderId="22" xfId="469" applyNumberFormat="1" applyFont="1" applyFill="1" applyBorder="1" applyAlignment="1">
      <alignment horizontal="center" vertical="center" shrinkToFit="1"/>
    </xf>
    <xf numFmtId="3" fontId="43" fillId="0" borderId="28" xfId="469" applyNumberFormat="1" applyFont="1" applyFill="1" applyBorder="1" applyAlignment="1">
      <alignment horizontal="center" vertical="center"/>
    </xf>
    <xf numFmtId="3" fontId="43" fillId="0" borderId="22" xfId="469" applyNumberFormat="1" applyFont="1" applyFill="1" applyBorder="1" applyAlignment="1">
      <alignment horizontal="center" vertical="center"/>
    </xf>
    <xf numFmtId="3" fontId="43" fillId="0" borderId="23" xfId="469" applyNumberFormat="1" applyFont="1" applyFill="1" applyBorder="1" applyAlignment="1">
      <alignment horizontal="center" vertical="center"/>
    </xf>
    <xf numFmtId="3" fontId="38" fillId="0" borderId="0" xfId="469" applyNumberFormat="1" applyFont="1" applyFill="1" applyBorder="1" applyAlignment="1">
      <alignment horizontal="center"/>
    </xf>
    <xf numFmtId="3" fontId="43" fillId="0" borderId="27" xfId="469" applyNumberFormat="1" applyFont="1" applyFill="1" applyBorder="1" applyAlignment="1">
      <alignment horizontal="center" vertical="center"/>
    </xf>
    <xf numFmtId="3" fontId="43" fillId="0" borderId="0" xfId="469" applyNumberFormat="1" applyFont="1" applyFill="1" applyBorder="1" applyAlignment="1">
      <alignment horizontal="center" vertical="center"/>
    </xf>
    <xf numFmtId="178" fontId="43" fillId="0" borderId="21" xfId="469" applyNumberFormat="1" applyFont="1" applyFill="1" applyBorder="1" applyAlignment="1"/>
    <xf numFmtId="4" fontId="43" fillId="0" borderId="27" xfId="469" applyNumberFormat="1" applyFont="1" applyFill="1" applyBorder="1" applyAlignment="1">
      <alignment horizontal="center" vertical="center" shrinkToFit="1"/>
    </xf>
    <xf numFmtId="3" fontId="43" fillId="0" borderId="37" xfId="469" applyNumberFormat="1" applyFont="1" applyFill="1" applyBorder="1" applyAlignment="1">
      <alignment vertical="center"/>
    </xf>
    <xf numFmtId="3" fontId="43" fillId="0" borderId="37" xfId="469" applyNumberFormat="1" applyFont="1" applyFill="1" applyBorder="1" applyAlignment="1">
      <alignment horizontal="center" vertical="center"/>
    </xf>
    <xf numFmtId="4" fontId="43" fillId="0" borderId="25" xfId="469" applyNumberFormat="1" applyFont="1" applyFill="1" applyBorder="1" applyAlignment="1">
      <alignment horizontal="center" vertical="center" shrinkToFit="1"/>
    </xf>
    <xf numFmtId="4" fontId="43" fillId="0" borderId="26" xfId="469" applyNumberFormat="1" applyFont="1" applyFill="1" applyBorder="1" applyAlignment="1">
      <alignment horizontal="center" vertical="center" shrinkToFit="1"/>
    </xf>
    <xf numFmtId="4" fontId="43" fillId="0" borderId="0" xfId="469" applyNumberFormat="1" applyFont="1" applyFill="1" applyBorder="1" applyAlignment="1">
      <alignment horizontal="center" vertical="center" shrinkToFit="1"/>
    </xf>
    <xf numFmtId="4" fontId="43" fillId="0" borderId="0" xfId="469" applyNumberFormat="1" applyFont="1" applyFill="1" applyBorder="1" applyAlignment="1">
      <alignment horizontal="center"/>
    </xf>
    <xf numFmtId="3" fontId="43" fillId="0" borderId="0" xfId="469" quotePrefix="1" applyNumberFormat="1" applyFont="1" applyFill="1" applyBorder="1" applyAlignment="1">
      <alignment horizontal="center"/>
    </xf>
    <xf numFmtId="4" fontId="43" fillId="0" borderId="0" xfId="469" quotePrefix="1" applyNumberFormat="1" applyFont="1" applyFill="1" applyBorder="1" applyAlignment="1">
      <alignment horizontal="center"/>
    </xf>
    <xf numFmtId="3" fontId="43" fillId="0" borderId="24" xfId="469" quotePrefix="1" applyNumberFormat="1" applyFont="1" applyFill="1" applyBorder="1" applyAlignment="1">
      <alignment horizontal="center" shrinkToFit="1"/>
    </xf>
    <xf numFmtId="3" fontId="43" fillId="0" borderId="27" xfId="469" quotePrefix="1" applyNumberFormat="1" applyFont="1" applyFill="1" applyBorder="1" applyAlignment="1">
      <alignment horizontal="center" shrinkToFit="1"/>
    </xf>
    <xf numFmtId="198" fontId="43" fillId="0" borderId="0" xfId="469" applyNumberFormat="1" applyFont="1" applyFill="1" applyBorder="1" applyAlignment="1">
      <alignment horizontal="center"/>
    </xf>
    <xf numFmtId="3" fontId="43" fillId="0" borderId="0" xfId="436" applyNumberFormat="1" applyFont="1" applyFill="1" applyBorder="1" applyAlignment="1">
      <alignment horizontal="right"/>
    </xf>
    <xf numFmtId="49" fontId="43" fillId="0" borderId="0" xfId="469" applyNumberFormat="1" applyFont="1" applyFill="1" applyBorder="1" applyAlignment="1">
      <alignment horizontal="center"/>
    </xf>
    <xf numFmtId="3" fontId="43" fillId="0" borderId="0" xfId="436" quotePrefix="1" applyNumberFormat="1" applyFont="1" applyFill="1" applyBorder="1" applyAlignment="1">
      <alignment horizontal="right"/>
    </xf>
    <xf numFmtId="3" fontId="43" fillId="0" borderId="0" xfId="436" quotePrefix="1" applyNumberFormat="1" applyFont="1" applyFill="1" applyBorder="1" applyAlignment="1">
      <alignment horizontal="center"/>
    </xf>
    <xf numFmtId="3" fontId="43" fillId="0" borderId="0" xfId="436" applyNumberFormat="1" applyFont="1" applyFill="1" applyBorder="1" applyAlignment="1">
      <alignment horizontal="center"/>
    </xf>
    <xf numFmtId="3" fontId="43" fillId="0" borderId="0" xfId="621" applyNumberFormat="1" applyFont="1" applyFill="1" applyBorder="1" applyAlignment="1">
      <alignment horizontal="right"/>
    </xf>
    <xf numFmtId="4" fontId="43" fillId="0" borderId="0" xfId="621" applyNumberFormat="1" applyFont="1" applyFill="1" applyBorder="1" applyAlignment="1">
      <alignment horizontal="center"/>
    </xf>
    <xf numFmtId="3" fontId="43" fillId="0" borderId="0" xfId="621" applyNumberFormat="1" applyFont="1" applyFill="1" applyBorder="1" applyAlignment="1">
      <alignment horizontal="center"/>
    </xf>
    <xf numFmtId="3" fontId="43" fillId="0" borderId="23" xfId="469" quotePrefix="1" applyNumberFormat="1" applyFont="1" applyFill="1" applyBorder="1" applyAlignment="1">
      <alignment horizontal="center"/>
    </xf>
    <xf numFmtId="4" fontId="43" fillId="0" borderId="22" xfId="469" applyNumberFormat="1" applyFont="1" applyFill="1" applyBorder="1" applyAlignment="1"/>
    <xf numFmtId="3" fontId="43" fillId="0" borderId="28" xfId="469" quotePrefix="1" applyNumberFormat="1" applyFont="1" applyFill="1" applyBorder="1" applyAlignment="1">
      <alignment horizontal="center"/>
    </xf>
    <xf numFmtId="178" fontId="43" fillId="0" borderId="0" xfId="469" applyNumberFormat="1" applyFont="1" applyFill="1" applyBorder="1" applyAlignment="1"/>
    <xf numFmtId="3" fontId="43" fillId="0" borderId="0" xfId="469" quotePrefix="1" applyNumberFormat="1" applyFont="1" applyFill="1" applyBorder="1" applyAlignment="1">
      <alignment horizontal="center" vertical="center"/>
    </xf>
    <xf numFmtId="178" fontId="40" fillId="0" borderId="0" xfId="469" applyNumberFormat="1" applyFont="1" applyFill="1" applyAlignment="1">
      <alignment vertical="center"/>
    </xf>
    <xf numFmtId="4" fontId="40" fillId="0" borderId="0" xfId="469" applyNumberFormat="1" applyFont="1" applyFill="1" applyBorder="1" applyAlignment="1">
      <alignment vertical="center"/>
    </xf>
    <xf numFmtId="3" fontId="42" fillId="0" borderId="0" xfId="469" applyNumberFormat="1" applyFont="1" applyFill="1" applyBorder="1" applyAlignment="1">
      <alignment vertical="center"/>
    </xf>
    <xf numFmtId="3" fontId="42" fillId="0" borderId="0" xfId="469" applyNumberFormat="1" applyFont="1" applyFill="1" applyBorder="1" applyAlignment="1"/>
    <xf numFmtId="178" fontId="38" fillId="0" borderId="0" xfId="469" applyNumberFormat="1" applyFont="1" applyFill="1" applyAlignment="1">
      <alignment horizontal="center" vertical="center"/>
    </xf>
    <xf numFmtId="3" fontId="43" fillId="0" borderId="27" xfId="469" applyNumberFormat="1" applyFont="1" applyFill="1" applyBorder="1" applyAlignment="1">
      <alignment horizontal="center" vertical="center" shrinkToFit="1"/>
    </xf>
    <xf numFmtId="3" fontId="43" fillId="0" borderId="25" xfId="469" applyNumberFormat="1" applyFont="1" applyFill="1" applyBorder="1" applyAlignment="1">
      <alignment horizontal="center" vertical="center" shrinkToFit="1"/>
    </xf>
    <xf numFmtId="3" fontId="43" fillId="0" borderId="0" xfId="469" applyNumberFormat="1" applyFont="1" applyFill="1" applyBorder="1" applyAlignment="1">
      <alignment horizontal="center" vertical="center" shrinkToFit="1"/>
    </xf>
    <xf numFmtId="49" fontId="92" fillId="0" borderId="26" xfId="469" applyNumberFormat="1" applyFont="1" applyFill="1" applyBorder="1" applyAlignment="1">
      <alignment horizontal="centerContinuous" vertical="center"/>
    </xf>
    <xf numFmtId="201" fontId="81" fillId="0" borderId="0" xfId="436" applyNumberFormat="1" applyFont="1" applyFill="1" applyBorder="1" applyAlignment="1">
      <alignment horizontal="right"/>
    </xf>
    <xf numFmtId="3" fontId="81" fillId="0" borderId="0" xfId="469" applyNumberFormat="1" applyFont="1" applyFill="1" applyBorder="1" applyAlignment="1">
      <alignment horizontal="center"/>
    </xf>
    <xf numFmtId="184" fontId="81" fillId="0" borderId="0" xfId="469" applyNumberFormat="1" applyFont="1" applyFill="1" applyBorder="1" applyAlignment="1">
      <alignment horizontal="center"/>
    </xf>
    <xf numFmtId="201" fontId="81" fillId="0" borderId="0" xfId="436" applyNumberFormat="1" applyFont="1" applyFill="1" applyAlignment="1">
      <alignment horizontal="right"/>
    </xf>
    <xf numFmtId="3" fontId="81" fillId="0" borderId="0" xfId="469" applyNumberFormat="1" applyFont="1" applyFill="1" applyAlignment="1">
      <alignment horizontal="center"/>
    </xf>
    <xf numFmtId="184" fontId="81" fillId="0" borderId="0" xfId="469" applyNumberFormat="1" applyFont="1" applyFill="1" applyAlignment="1">
      <alignment horizontal="center"/>
    </xf>
    <xf numFmtId="0" fontId="81" fillId="0" borderId="28" xfId="469" applyFont="1" applyFill="1" applyBorder="1" applyAlignment="1" applyProtection="1">
      <alignment horizontal="right" vertical="top"/>
    </xf>
    <xf numFmtId="41" fontId="81" fillId="0" borderId="22" xfId="469" applyNumberFormat="1" applyFont="1" applyFill="1" applyBorder="1" applyAlignment="1">
      <alignment horizontal="right"/>
    </xf>
    <xf numFmtId="3" fontId="81" fillId="0" borderId="22" xfId="469" applyNumberFormat="1" applyFont="1" applyFill="1" applyBorder="1" applyAlignment="1"/>
    <xf numFmtId="3" fontId="81" fillId="0" borderId="22" xfId="469" applyNumberFormat="1" applyFont="1" applyFill="1" applyBorder="1" applyAlignment="1">
      <alignment horizontal="right"/>
    </xf>
    <xf numFmtId="3" fontId="81" fillId="0" borderId="23" xfId="469" applyNumberFormat="1" applyFont="1" applyFill="1" applyBorder="1" applyAlignment="1">
      <alignment horizontal="center"/>
    </xf>
    <xf numFmtId="0" fontId="93" fillId="0" borderId="27" xfId="619" applyFont="1" applyFill="1" applyBorder="1" applyAlignment="1" applyProtection="1">
      <alignment horizontal="right" vertical="center"/>
    </xf>
    <xf numFmtId="202" fontId="81" fillId="0" borderId="0" xfId="469" applyNumberFormat="1" applyFont="1" applyFill="1" applyBorder="1" applyAlignment="1" applyProtection="1">
      <alignment horizontal="right" vertical="center"/>
      <protection locked="0"/>
    </xf>
    <xf numFmtId="4" fontId="81" fillId="0" borderId="0" xfId="463" quotePrefix="1" applyNumberFormat="1" applyFont="1" applyFill="1" applyBorder="1" applyAlignment="1">
      <alignment horizontal="right" vertical="center"/>
    </xf>
    <xf numFmtId="3" fontId="81" fillId="47" borderId="0" xfId="621" applyNumberFormat="1" applyFont="1" applyFill="1" applyBorder="1" applyAlignment="1">
      <alignment horizontal="right" vertical="center"/>
    </xf>
    <xf numFmtId="202" fontId="81" fillId="0" borderId="0" xfId="469" applyNumberFormat="1" applyFont="1" applyFill="1" applyBorder="1" applyAlignment="1" applyProtection="1">
      <alignment horizontal="right" vertical="center"/>
    </xf>
    <xf numFmtId="203" fontId="83" fillId="47" borderId="0" xfId="436" applyNumberFormat="1" applyFont="1" applyFill="1" applyBorder="1" applyAlignment="1">
      <alignment horizontal="right" vertical="center"/>
    </xf>
    <xf numFmtId="0" fontId="83" fillId="0" borderId="24" xfId="619" applyFont="1" applyFill="1" applyBorder="1" applyAlignment="1" applyProtection="1">
      <alignment horizontal="center" vertical="center"/>
    </xf>
    <xf numFmtId="3" fontId="83" fillId="0" borderId="0" xfId="621" applyNumberFormat="1" applyFont="1" applyFill="1" applyBorder="1" applyAlignment="1">
      <alignment horizontal="right" vertical="center" shrinkToFit="1"/>
    </xf>
    <xf numFmtId="3" fontId="83" fillId="0" borderId="27" xfId="469" quotePrefix="1" applyNumberFormat="1" applyFont="1" applyFill="1" applyBorder="1" applyAlignment="1">
      <alignment horizontal="right" vertical="center"/>
    </xf>
    <xf numFmtId="201" fontId="83" fillId="47" borderId="0" xfId="621" applyNumberFormat="1" applyFont="1" applyFill="1" applyBorder="1" applyAlignment="1">
      <alignment horizontal="center" vertical="center"/>
    </xf>
    <xf numFmtId="3" fontId="83" fillId="47" borderId="0" xfId="621" applyNumberFormat="1" applyFont="1" applyFill="1" applyBorder="1" applyAlignment="1">
      <alignment horizontal="right" vertical="center"/>
    </xf>
    <xf numFmtId="3" fontId="83" fillId="0" borderId="24" xfId="469" quotePrefix="1" applyNumberFormat="1" applyFont="1" applyFill="1" applyBorder="1" applyAlignment="1">
      <alignment horizontal="center" vertical="center"/>
    </xf>
    <xf numFmtId="201" fontId="81" fillId="0" borderId="0" xfId="469" applyNumberFormat="1" applyFont="1" applyFill="1" applyBorder="1" applyAlignment="1">
      <alignment horizontal="center" vertical="center"/>
    </xf>
    <xf numFmtId="3" fontId="81" fillId="0" borderId="27" xfId="469" quotePrefix="1" applyNumberFormat="1" applyFont="1" applyFill="1" applyBorder="1" applyAlignment="1">
      <alignment horizontal="right" vertical="center"/>
    </xf>
    <xf numFmtId="203" fontId="81" fillId="0" borderId="0" xfId="436" applyNumberFormat="1" applyFont="1" applyFill="1" applyBorder="1" applyAlignment="1">
      <alignment horizontal="right" vertical="center"/>
    </xf>
    <xf numFmtId="41" fontId="81" fillId="0" borderId="0" xfId="469" applyNumberFormat="1" applyFont="1" applyFill="1" applyBorder="1" applyAlignment="1">
      <alignment vertical="center"/>
    </xf>
    <xf numFmtId="0" fontId="83" fillId="0" borderId="27" xfId="619" applyFont="1" applyFill="1" applyBorder="1" applyAlignment="1" applyProtection="1">
      <alignment horizontal="right" vertical="center"/>
    </xf>
    <xf numFmtId="3" fontId="83" fillId="0" borderId="0" xfId="621" applyNumberFormat="1" applyFont="1" applyFill="1" applyBorder="1" applyAlignment="1">
      <alignment horizontal="right" vertical="center"/>
    </xf>
    <xf numFmtId="4" fontId="83" fillId="0" borderId="0" xfId="463" quotePrefix="1" applyNumberFormat="1" applyFont="1" applyFill="1" applyBorder="1" applyAlignment="1">
      <alignment horizontal="right" vertical="center"/>
    </xf>
    <xf numFmtId="3" fontId="82" fillId="0" borderId="0" xfId="469" applyNumberFormat="1" applyFont="1" applyFill="1" applyBorder="1" applyAlignment="1">
      <alignment horizontal="center" vertical="center"/>
    </xf>
    <xf numFmtId="3" fontId="81" fillId="0" borderId="0" xfId="469" applyNumberFormat="1" applyFont="1" applyFill="1" applyBorder="1" applyAlignment="1">
      <alignment horizontal="right"/>
    </xf>
    <xf numFmtId="4" fontId="81" fillId="0" borderId="0" xfId="469" applyNumberFormat="1" applyFont="1" applyFill="1" applyBorder="1" applyAlignment="1"/>
    <xf numFmtId="0" fontId="81" fillId="0" borderId="0" xfId="469" applyFont="1" applyFill="1"/>
    <xf numFmtId="0" fontId="84" fillId="0" borderId="0" xfId="469" applyFont="1"/>
    <xf numFmtId="184" fontId="82" fillId="0" borderId="0" xfId="469" applyNumberFormat="1" applyFont="1" applyFill="1" applyAlignment="1"/>
    <xf numFmtId="3" fontId="82" fillId="0" borderId="0" xfId="469" applyNumberFormat="1" applyFont="1" applyFill="1" applyAlignment="1"/>
    <xf numFmtId="3" fontId="82" fillId="0" borderId="0" xfId="469" applyNumberFormat="1" applyFont="1" applyFill="1" applyBorder="1" applyAlignment="1">
      <alignment vertical="center"/>
    </xf>
    <xf numFmtId="3" fontId="81" fillId="0" borderId="0" xfId="469" applyNumberFormat="1" applyFont="1" applyFill="1" applyAlignment="1">
      <alignment horizontal="right"/>
    </xf>
    <xf numFmtId="184" fontId="81" fillId="0" borderId="0" xfId="469" applyNumberFormat="1" applyFont="1" applyFill="1" applyAlignment="1"/>
    <xf numFmtId="3" fontId="81" fillId="0" borderId="0" xfId="469" applyNumberFormat="1" applyFont="1" applyFill="1" applyBorder="1" applyAlignment="1"/>
    <xf numFmtId="3" fontId="81" fillId="0" borderId="0" xfId="469" applyNumberFormat="1" applyFont="1" applyFill="1" applyAlignment="1"/>
    <xf numFmtId="3" fontId="82" fillId="0" borderId="0" xfId="469" applyNumberFormat="1" applyFont="1" applyFill="1" applyBorder="1" applyAlignment="1"/>
    <xf numFmtId="3" fontId="82" fillId="0" borderId="28" xfId="469" applyNumberFormat="1" applyFont="1" applyFill="1" applyBorder="1" applyAlignment="1">
      <alignment horizontal="center" vertical="center"/>
    </xf>
    <xf numFmtId="184" fontId="82" fillId="0" borderId="22" xfId="469" applyNumberFormat="1" applyFont="1" applyFill="1" applyBorder="1" applyAlignment="1">
      <alignment vertical="center"/>
    </xf>
    <xf numFmtId="3" fontId="82" fillId="0" borderId="22" xfId="469" applyNumberFormat="1" applyFont="1" applyFill="1" applyBorder="1" applyAlignment="1">
      <alignment vertical="center"/>
    </xf>
    <xf numFmtId="193" fontId="82" fillId="0" borderId="22" xfId="469" applyNumberFormat="1" applyFont="1" applyFill="1" applyBorder="1" applyAlignment="1">
      <alignment vertical="center"/>
    </xf>
    <xf numFmtId="3" fontId="82" fillId="0" borderId="23" xfId="469" applyNumberFormat="1" applyFont="1" applyFill="1" applyBorder="1" applyAlignment="1">
      <alignment horizontal="center" vertical="center"/>
    </xf>
    <xf numFmtId="193" fontId="81" fillId="47" borderId="0" xfId="469" applyNumberFormat="1" applyFont="1" applyFill="1" applyBorder="1" applyAlignment="1">
      <alignment vertical="center"/>
    </xf>
    <xf numFmtId="0" fontId="83" fillId="0" borderId="27" xfId="469" applyNumberFormat="1" applyFont="1" applyFill="1" applyBorder="1" applyAlignment="1">
      <alignment horizontal="center" vertical="center"/>
    </xf>
    <xf numFmtId="193" fontId="83" fillId="47" borderId="0" xfId="469" applyNumberFormat="1" applyFont="1" applyFill="1" applyBorder="1" applyAlignment="1">
      <alignment vertical="center"/>
    </xf>
    <xf numFmtId="0" fontId="83" fillId="0" borderId="24" xfId="469" applyNumberFormat="1" applyFont="1" applyFill="1" applyBorder="1" applyAlignment="1">
      <alignment horizontal="center" vertical="center"/>
    </xf>
    <xf numFmtId="0" fontId="81" fillId="0" borderId="27" xfId="469" applyNumberFormat="1" applyFont="1" applyFill="1" applyBorder="1" applyAlignment="1">
      <alignment horizontal="center" vertical="center"/>
    </xf>
    <xf numFmtId="193" fontId="81" fillId="0" borderId="0" xfId="469" quotePrefix="1" applyNumberFormat="1" applyFont="1" applyFill="1" applyBorder="1" applyAlignment="1">
      <alignment horizontal="right" vertical="center"/>
    </xf>
    <xf numFmtId="193" fontId="81" fillId="0" borderId="34" xfId="469" applyNumberFormat="1" applyFont="1" applyFill="1" applyBorder="1" applyAlignment="1">
      <alignment vertical="center"/>
    </xf>
    <xf numFmtId="193" fontId="81" fillId="0" borderId="0" xfId="469" applyNumberFormat="1" applyFont="1" applyFill="1" applyBorder="1" applyAlignment="1">
      <alignment vertical="center"/>
    </xf>
    <xf numFmtId="193" fontId="81" fillId="0" borderId="0" xfId="469" applyNumberFormat="1" applyFont="1" applyFill="1" applyBorder="1" applyAlignment="1">
      <alignment vertical="center" shrinkToFit="1"/>
    </xf>
    <xf numFmtId="0" fontId="81" fillId="0" borderId="24" xfId="469" applyNumberFormat="1" applyFont="1" applyFill="1" applyBorder="1" applyAlignment="1">
      <alignment horizontal="center" vertical="center"/>
    </xf>
    <xf numFmtId="3" fontId="81" fillId="0" borderId="28" xfId="469" applyNumberFormat="1" applyFont="1" applyFill="1" applyBorder="1" applyAlignment="1">
      <alignment vertical="center" shrinkToFit="1"/>
    </xf>
    <xf numFmtId="184" fontId="81" fillId="0" borderId="28" xfId="469" applyNumberFormat="1" applyFont="1" applyFill="1" applyBorder="1" applyAlignment="1">
      <alignment horizontal="center" vertical="center" shrinkToFit="1"/>
    </xf>
    <xf numFmtId="184" fontId="81" fillId="0" borderId="26" xfId="469" applyNumberFormat="1" applyFont="1" applyFill="1" applyBorder="1" applyAlignment="1">
      <alignment horizontal="center" vertical="center" shrinkToFit="1"/>
    </xf>
    <xf numFmtId="184" fontId="81" fillId="0" borderId="22" xfId="469" applyNumberFormat="1" applyFont="1" applyFill="1" applyBorder="1" applyAlignment="1">
      <alignment horizontal="center" vertical="center" shrinkToFit="1"/>
    </xf>
    <xf numFmtId="3" fontId="81" fillId="0" borderId="23" xfId="469" applyNumberFormat="1" applyFont="1" applyFill="1" applyBorder="1" applyAlignment="1">
      <alignment vertical="center" shrinkToFit="1"/>
    </xf>
    <xf numFmtId="184" fontId="81" fillId="0" borderId="27" xfId="469" quotePrefix="1" applyNumberFormat="1" applyFont="1" applyFill="1" applyBorder="1" applyAlignment="1">
      <alignment horizontal="centerContinuous" vertical="center"/>
    </xf>
    <xf numFmtId="184" fontId="81" fillId="0" borderId="0" xfId="469" applyNumberFormat="1" applyFont="1" applyFill="1" applyBorder="1" applyAlignment="1">
      <alignment horizontal="centerContinuous" vertical="center"/>
    </xf>
    <xf numFmtId="184" fontId="81" fillId="0" borderId="29" xfId="469" applyNumberFormat="1" applyFont="1" applyFill="1" applyBorder="1" applyAlignment="1">
      <alignment horizontal="center" vertical="center"/>
    </xf>
    <xf numFmtId="184" fontId="81" fillId="0" borderId="27" xfId="469" applyNumberFormat="1" applyFont="1" applyFill="1" applyBorder="1" applyAlignment="1">
      <alignment horizontal="centerContinuous" vertical="center"/>
    </xf>
    <xf numFmtId="184" fontId="81" fillId="0" borderId="0" xfId="469" quotePrefix="1" applyNumberFormat="1" applyFont="1" applyFill="1" applyAlignment="1">
      <alignment horizontal="centerContinuous" vertical="center"/>
    </xf>
    <xf numFmtId="184" fontId="81" fillId="0" borderId="33" xfId="469" applyNumberFormat="1" applyFont="1" applyFill="1" applyBorder="1" applyAlignment="1">
      <alignment horizontal="center" vertical="center"/>
    </xf>
    <xf numFmtId="184" fontId="81" fillId="0" borderId="33" xfId="469" applyNumberFormat="1" applyFont="1" applyFill="1" applyBorder="1" applyAlignment="1">
      <alignment horizontal="centerContinuous" vertical="center"/>
    </xf>
    <xf numFmtId="3" fontId="81" fillId="0" borderId="24" xfId="469" applyNumberFormat="1" applyFont="1" applyFill="1" applyBorder="1" applyAlignment="1">
      <alignment horizontal="center" vertical="center"/>
    </xf>
    <xf numFmtId="3" fontId="81" fillId="0" borderId="27" xfId="469" applyNumberFormat="1" applyFont="1" applyFill="1" applyBorder="1" applyAlignment="1">
      <alignment horizontal="center" vertical="center"/>
    </xf>
    <xf numFmtId="184" fontId="81" fillId="0" borderId="23" xfId="469" applyNumberFormat="1" applyFont="1" applyFill="1" applyBorder="1" applyAlignment="1">
      <alignment vertical="center"/>
    </xf>
    <xf numFmtId="184" fontId="81" fillId="0" borderId="0" xfId="469" applyNumberFormat="1" applyFont="1" applyFill="1" applyAlignment="1">
      <alignment horizontal="centerContinuous" vertical="center"/>
    </xf>
    <xf numFmtId="3" fontId="81" fillId="0" borderId="24" xfId="469" applyNumberFormat="1" applyFont="1" applyFill="1" applyBorder="1" applyAlignment="1">
      <alignment horizontal="centerContinuous" vertical="center"/>
    </xf>
    <xf numFmtId="3" fontId="81" fillId="0" borderId="27" xfId="469" applyNumberFormat="1" applyFont="1" applyFill="1" applyBorder="1" applyAlignment="1">
      <alignment vertical="center"/>
    </xf>
    <xf numFmtId="3" fontId="81" fillId="0" borderId="21" xfId="469" applyNumberFormat="1" applyFont="1" applyFill="1" applyBorder="1" applyAlignment="1">
      <alignment horizontal="right"/>
    </xf>
    <xf numFmtId="3" fontId="82" fillId="0" borderId="21" xfId="469" applyNumberFormat="1" applyFont="1" applyFill="1" applyBorder="1"/>
    <xf numFmtId="3" fontId="81" fillId="0" borderId="21" xfId="469" applyNumberFormat="1" applyFont="1" applyFill="1" applyBorder="1"/>
    <xf numFmtId="184" fontId="80" fillId="0" borderId="0" xfId="469" applyNumberFormat="1" applyFont="1" applyFill="1" applyAlignment="1">
      <alignment horizontal="centerContinuous"/>
    </xf>
    <xf numFmtId="3" fontId="80" fillId="0" borderId="0" xfId="469" applyNumberFormat="1" applyFont="1" applyFill="1" applyAlignment="1">
      <alignment horizontal="centerContinuous"/>
    </xf>
    <xf numFmtId="184" fontId="81" fillId="0" borderId="22" xfId="469" applyNumberFormat="1" applyFont="1" applyFill="1" applyBorder="1" applyAlignment="1">
      <alignment vertical="center"/>
    </xf>
    <xf numFmtId="184" fontId="81" fillId="0" borderId="30" xfId="469" applyNumberFormat="1" applyFont="1" applyFill="1" applyBorder="1" applyAlignment="1">
      <alignment horizontal="centerContinuous" vertical="center"/>
    </xf>
    <xf numFmtId="184" fontId="81" fillId="0" borderId="39" xfId="469" applyNumberFormat="1" applyFont="1" applyFill="1" applyBorder="1" applyAlignment="1">
      <alignment horizontal="centerContinuous" vertical="center"/>
    </xf>
    <xf numFmtId="184" fontId="81" fillId="0" borderId="32" xfId="469" applyNumberFormat="1" applyFont="1" applyFill="1" applyBorder="1" applyAlignment="1">
      <alignment horizontal="centerContinuous" vertical="center"/>
    </xf>
    <xf numFmtId="3" fontId="81" fillId="0" borderId="24" xfId="469" applyNumberFormat="1" applyFont="1" applyFill="1" applyBorder="1" applyAlignment="1">
      <alignment vertical="center"/>
    </xf>
    <xf numFmtId="184" fontId="82" fillId="0" borderId="21" xfId="469" applyNumberFormat="1" applyFont="1" applyFill="1" applyBorder="1"/>
    <xf numFmtId="0" fontId="1" fillId="0" borderId="0" xfId="0" applyFont="1">
      <alignment vertical="center"/>
    </xf>
    <xf numFmtId="0" fontId="88" fillId="0" borderId="0" xfId="622" applyFont="1" applyFill="1" applyAlignment="1">
      <alignment horizontal="right" vertical="center"/>
    </xf>
    <xf numFmtId="0" fontId="87" fillId="0" borderId="0" xfId="622" applyFont="1" applyFill="1" applyAlignment="1">
      <alignment horizontal="right" vertical="center"/>
    </xf>
    <xf numFmtId="3" fontId="86" fillId="0" borderId="0" xfId="469" applyNumberFormat="1" applyFont="1" applyFill="1" applyBorder="1" applyAlignment="1"/>
    <xf numFmtId="3" fontId="82" fillId="0" borderId="0" xfId="469" applyNumberFormat="1" applyFont="1" applyFill="1" applyBorder="1" applyAlignment="1">
      <alignment horizontal="left"/>
    </xf>
    <xf numFmtId="0" fontId="82" fillId="0" borderId="0" xfId="620" applyFont="1" applyFill="1">
      <alignment vertical="center"/>
    </xf>
    <xf numFmtId="3" fontId="86" fillId="0" borderId="0" xfId="469" applyNumberFormat="1" applyFont="1" applyFill="1" applyBorder="1" applyAlignment="1">
      <alignment horizontal="right"/>
    </xf>
    <xf numFmtId="3" fontId="81" fillId="0" borderId="28" xfId="469" applyNumberFormat="1" applyFont="1" applyFill="1" applyBorder="1" applyAlignment="1">
      <alignment horizontal="right"/>
    </xf>
    <xf numFmtId="3" fontId="82" fillId="0" borderId="22" xfId="469" applyNumberFormat="1" applyFont="1" applyFill="1" applyBorder="1" applyAlignment="1">
      <alignment horizontal="left"/>
    </xf>
    <xf numFmtId="3" fontId="82" fillId="0" borderId="22" xfId="469" applyNumberFormat="1" applyFont="1" applyFill="1" applyBorder="1" applyAlignment="1"/>
    <xf numFmtId="0" fontId="82" fillId="0" borderId="22" xfId="618" applyFont="1" applyFill="1" applyBorder="1" applyAlignment="1" applyProtection="1">
      <alignment horizontal="center" vertical="top"/>
    </xf>
    <xf numFmtId="3" fontId="81" fillId="0" borderId="0" xfId="469" applyNumberFormat="1" applyFont="1" applyFill="1" applyBorder="1" applyAlignment="1">
      <alignment vertical="top"/>
    </xf>
    <xf numFmtId="3" fontId="82" fillId="0" borderId="0" xfId="469" applyNumberFormat="1" applyFont="1" applyFill="1" applyBorder="1" applyAlignment="1">
      <alignment vertical="top"/>
    </xf>
    <xf numFmtId="3" fontId="82" fillId="0" borderId="0" xfId="469" applyNumberFormat="1" applyFont="1" applyFill="1" applyBorder="1" applyAlignment="1">
      <alignment horizontal="right" vertical="top"/>
    </xf>
    <xf numFmtId="207" fontId="82" fillId="0" borderId="0" xfId="469" applyNumberFormat="1" applyFont="1" applyFill="1" applyBorder="1" applyAlignment="1">
      <alignment horizontal="right" vertical="top"/>
    </xf>
    <xf numFmtId="3" fontId="86" fillId="0" borderId="0" xfId="469" applyNumberFormat="1" applyFont="1" applyFill="1" applyBorder="1" applyAlignment="1">
      <alignment horizontal="right" vertical="center"/>
    </xf>
    <xf numFmtId="3" fontId="82" fillId="0" borderId="29" xfId="469" applyNumberFormat="1" applyFont="1" applyFill="1" applyBorder="1" applyAlignment="1">
      <alignment horizontal="right" vertical="center"/>
    </xf>
    <xf numFmtId="3" fontId="82" fillId="0" borderId="0" xfId="469" applyNumberFormat="1" applyFont="1" applyFill="1" applyBorder="1" applyAlignment="1">
      <alignment horizontal="centerContinuous" vertical="center"/>
    </xf>
    <xf numFmtId="3" fontId="82" fillId="0" borderId="0" xfId="469" applyNumberFormat="1" applyFont="1" applyFill="1" applyBorder="1" applyAlignment="1">
      <alignment horizontal="right" vertical="center" shrinkToFit="1"/>
    </xf>
    <xf numFmtId="3" fontId="82" fillId="0" borderId="29" xfId="469" applyNumberFormat="1" applyFont="1" applyFill="1" applyBorder="1" applyAlignment="1">
      <alignment horizontal="center" vertical="center"/>
    </xf>
    <xf numFmtId="3" fontId="82" fillId="0" borderId="24" xfId="469" applyNumberFormat="1" applyFont="1" applyFill="1" applyBorder="1" applyAlignment="1">
      <alignment horizontal="center" vertical="center"/>
    </xf>
    <xf numFmtId="0" fontId="82" fillId="0" borderId="39" xfId="469" applyFont="1" applyFill="1" applyBorder="1" applyAlignment="1">
      <alignment horizontal="centerContinuous" vertical="center"/>
    </xf>
    <xf numFmtId="3" fontId="82" fillId="0" borderId="32" xfId="469" applyNumberFormat="1" applyFont="1" applyFill="1" applyBorder="1" applyAlignment="1">
      <alignment horizontal="center" vertical="center"/>
    </xf>
    <xf numFmtId="3" fontId="82" fillId="0" borderId="27" xfId="469" applyNumberFormat="1" applyFont="1" applyFill="1" applyBorder="1" applyAlignment="1">
      <alignment horizontal="centerContinuous" vertical="center"/>
    </xf>
    <xf numFmtId="3" fontId="86" fillId="0" borderId="0" xfId="618" applyNumberFormat="1" applyFont="1" applyFill="1" applyBorder="1" applyAlignment="1" applyProtection="1">
      <alignment horizontal="right" vertical="top"/>
    </xf>
    <xf numFmtId="3" fontId="86" fillId="0" borderId="0" xfId="469" applyNumberFormat="1" applyFont="1" applyFill="1" applyBorder="1" applyAlignment="1">
      <alignment horizontal="right" vertical="center" shrinkToFit="1"/>
    </xf>
    <xf numFmtId="3" fontId="82" fillId="0" borderId="28" xfId="469" applyNumberFormat="1" applyFont="1" applyFill="1" applyBorder="1" applyAlignment="1">
      <alignment horizontal="right" vertical="center" shrinkToFit="1"/>
    </xf>
    <xf numFmtId="3" fontId="82" fillId="0" borderId="26" xfId="469" applyNumberFormat="1" applyFont="1" applyFill="1" applyBorder="1" applyAlignment="1">
      <alignment horizontal="center" vertical="center"/>
    </xf>
    <xf numFmtId="3" fontId="82" fillId="0" borderId="28" xfId="469" applyNumberFormat="1" applyFont="1" applyFill="1" applyBorder="1" applyAlignment="1">
      <alignment horizontal="centerContinuous" vertical="center"/>
    </xf>
    <xf numFmtId="3" fontId="82" fillId="0" borderId="0" xfId="469" applyNumberFormat="1" applyFont="1" applyFill="1" applyBorder="1" applyAlignment="1">
      <alignment horizontal="left" vertical="center"/>
    </xf>
    <xf numFmtId="0" fontId="81" fillId="0" borderId="24" xfId="619" applyFont="1" applyFill="1" applyBorder="1" applyAlignment="1" applyProtection="1">
      <alignment horizontal="center" vertical="center"/>
    </xf>
    <xf numFmtId="0" fontId="0" fillId="0" borderId="0" xfId="0" applyFill="1">
      <alignment vertical="center"/>
    </xf>
    <xf numFmtId="3" fontId="82" fillId="0" borderId="23" xfId="469" applyNumberFormat="1" applyFont="1" applyFill="1" applyBorder="1" applyAlignment="1">
      <alignment horizontal="center" vertical="center" shrinkToFit="1"/>
    </xf>
    <xf numFmtId="3" fontId="82" fillId="0" borderId="33" xfId="469" applyNumberFormat="1" applyFont="1" applyFill="1" applyBorder="1" applyAlignment="1">
      <alignment horizontal="centerContinuous" vertical="center"/>
    </xf>
    <xf numFmtId="201" fontId="81" fillId="0" borderId="22" xfId="436" applyNumberFormat="1" applyFont="1" applyFill="1" applyBorder="1" applyAlignment="1">
      <alignment horizontal="right"/>
    </xf>
    <xf numFmtId="3" fontId="82" fillId="0" borderId="27" xfId="469" applyNumberFormat="1" applyFont="1" applyFill="1" applyBorder="1" applyAlignment="1">
      <alignment horizontal="center" vertical="center"/>
    </xf>
    <xf numFmtId="3" fontId="86" fillId="0" borderId="0" xfId="469" applyNumberFormat="1" applyFont="1" applyFill="1" applyBorder="1" applyAlignment="1">
      <alignment horizontal="center" vertical="center"/>
    </xf>
    <xf numFmtId="3" fontId="82" fillId="0" borderId="30" xfId="469" applyNumberFormat="1" applyFont="1" applyFill="1" applyBorder="1" applyAlignment="1">
      <alignment horizontal="center" vertical="center"/>
    </xf>
    <xf numFmtId="0" fontId="77" fillId="0" borderId="24" xfId="461" applyFont="1" applyFill="1" applyBorder="1" applyAlignment="1" applyProtection="1">
      <alignment horizontal="center" vertical="top"/>
    </xf>
    <xf numFmtId="41" fontId="81" fillId="0" borderId="0" xfId="436" applyFont="1" applyFill="1" applyBorder="1" applyAlignment="1">
      <alignment horizontal="right" vertical="center"/>
    </xf>
    <xf numFmtId="0" fontId="2" fillId="0" borderId="0" xfId="469"/>
    <xf numFmtId="3" fontId="43" fillId="0" borderId="0" xfId="469" applyNumberFormat="1" applyFont="1" applyAlignment="1"/>
    <xf numFmtId="3" fontId="43" fillId="0" borderId="0" xfId="469" applyNumberFormat="1" applyFont="1" applyFill="1" applyBorder="1" applyAlignment="1"/>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0" xfId="469" applyNumberFormat="1" applyFont="1" applyFill="1" applyAlignment="1">
      <alignment horizontal="right"/>
    </xf>
    <xf numFmtId="3" fontId="38" fillId="0" borderId="0" xfId="469" applyNumberFormat="1" applyFont="1" applyAlignment="1">
      <alignment horizontal="centerContinuous"/>
    </xf>
    <xf numFmtId="3" fontId="37" fillId="0" borderId="0" xfId="469" applyNumberFormat="1" applyFont="1" applyAlignment="1">
      <alignment horizontal="centerContinuous"/>
    </xf>
    <xf numFmtId="3" fontId="38" fillId="0" borderId="0" xfId="469" applyNumberFormat="1" applyFont="1" applyBorder="1" applyAlignment="1">
      <alignment horizontal="left"/>
    </xf>
    <xf numFmtId="3" fontId="38" fillId="0" borderId="0" xfId="469" applyNumberFormat="1" applyFont="1" applyBorder="1" applyAlignment="1"/>
    <xf numFmtId="0" fontId="39" fillId="0" borderId="0" xfId="469" applyFont="1" applyAlignment="1">
      <alignment shrinkToFit="1"/>
    </xf>
    <xf numFmtId="3" fontId="40" fillId="0" borderId="21" xfId="469" applyNumberFormat="1" applyFont="1" applyBorder="1" applyAlignment="1"/>
    <xf numFmtId="3" fontId="40" fillId="0" borderId="21" xfId="469" applyNumberFormat="1" applyFont="1" applyBorder="1" applyAlignment="1">
      <alignment horizontal="left"/>
    </xf>
    <xf numFmtId="3" fontId="40" fillId="0" borderId="21" xfId="469" applyNumberFormat="1" applyFont="1" applyFill="1" applyBorder="1" applyAlignment="1"/>
    <xf numFmtId="3" fontId="40" fillId="0" borderId="21" xfId="469" applyNumberFormat="1" applyFont="1" applyBorder="1" applyAlignment="1">
      <alignment horizontal="right"/>
    </xf>
    <xf numFmtId="3" fontId="40" fillId="0" borderId="0" xfId="469" applyNumberFormat="1" applyFont="1" applyBorder="1" applyAlignment="1"/>
    <xf numFmtId="3" fontId="40" fillId="0" borderId="27" xfId="469" applyNumberFormat="1" applyFont="1" applyBorder="1" applyAlignment="1">
      <alignment horizontal="centerContinuous" vertical="center"/>
    </xf>
    <xf numFmtId="3" fontId="40" fillId="0" borderId="0" xfId="469" applyNumberFormat="1" applyFont="1" applyBorder="1" applyAlignment="1">
      <alignment horizontal="centerContinuous" vertical="center"/>
    </xf>
    <xf numFmtId="3" fontId="40" fillId="0" borderId="28" xfId="469" applyNumberFormat="1" applyFont="1" applyBorder="1" applyAlignment="1">
      <alignment horizontal="centerContinuous" vertical="center"/>
    </xf>
    <xf numFmtId="3" fontId="40" fillId="0" borderId="0" xfId="469" applyNumberFormat="1" applyFont="1" applyBorder="1" applyAlignment="1">
      <alignment horizontal="center" vertical="center" shrinkToFit="1"/>
    </xf>
    <xf numFmtId="3" fontId="40" fillId="0" borderId="29" xfId="469" applyNumberFormat="1" applyFont="1" applyBorder="1" applyAlignment="1">
      <alignment horizontal="right" vertical="center"/>
    </xf>
    <xf numFmtId="179" fontId="40" fillId="0" borderId="0" xfId="469" applyNumberFormat="1" applyFont="1" applyFill="1" applyBorder="1" applyAlignment="1">
      <alignment horizontal="right" vertical="center"/>
    </xf>
    <xf numFmtId="3" fontId="40" fillId="0" borderId="27" xfId="469" quotePrefix="1" applyNumberFormat="1" applyFont="1" applyFill="1" applyBorder="1" applyAlignment="1">
      <alignment horizontal="center" vertical="center"/>
    </xf>
    <xf numFmtId="3" fontId="40" fillId="0" borderId="0" xfId="469" applyNumberFormat="1" applyFont="1" applyFill="1" applyBorder="1" applyAlignment="1">
      <alignment vertical="center"/>
    </xf>
    <xf numFmtId="3" fontId="41" fillId="0" borderId="27" xfId="469" quotePrefix="1" applyNumberFormat="1" applyFont="1" applyFill="1" applyBorder="1" applyAlignment="1">
      <alignment horizontal="center" vertical="center"/>
    </xf>
    <xf numFmtId="3" fontId="40" fillId="0" borderId="23" xfId="469" applyNumberFormat="1" applyFont="1" applyFill="1" applyBorder="1" applyAlignment="1"/>
    <xf numFmtId="3" fontId="40" fillId="0" borderId="22" xfId="469" applyNumberFormat="1" applyFont="1" applyFill="1" applyBorder="1" applyAlignment="1"/>
    <xf numFmtId="38" fontId="40" fillId="0" borderId="22" xfId="436" applyNumberFormat="1" applyFont="1" applyFill="1" applyBorder="1" applyAlignment="1" applyProtection="1">
      <protection locked="0"/>
    </xf>
    <xf numFmtId="3" fontId="40" fillId="0" borderId="22" xfId="469" applyNumberFormat="1" applyFont="1" applyFill="1" applyBorder="1" applyAlignment="1">
      <alignment horizontal="left"/>
    </xf>
    <xf numFmtId="0" fontId="40" fillId="0" borderId="0" xfId="469" applyFont="1" applyFill="1" applyBorder="1"/>
    <xf numFmtId="3" fontId="40" fillId="0" borderId="0" xfId="469" applyNumberFormat="1" applyFont="1" applyFill="1" applyAlignment="1"/>
    <xf numFmtId="38" fontId="40" fillId="0" borderId="0" xfId="436" applyNumberFormat="1" applyFont="1" applyFill="1" applyAlignment="1" applyProtection="1">
      <protection locked="0"/>
    </xf>
    <xf numFmtId="3" fontId="40" fillId="0" borderId="0" xfId="469" applyNumberFormat="1" applyFont="1" applyFill="1" applyBorder="1" applyAlignment="1">
      <alignment horizontal="right" vertical="top"/>
    </xf>
    <xf numFmtId="199" fontId="40" fillId="0" borderId="0" xfId="469" applyNumberFormat="1" applyFont="1" applyFill="1" applyBorder="1" applyAlignment="1">
      <alignment horizontal="right" vertical="top"/>
    </xf>
    <xf numFmtId="3" fontId="43" fillId="0" borderId="28" xfId="469" applyNumberFormat="1" applyFont="1" applyFill="1" applyBorder="1" applyAlignment="1">
      <alignment horizontal="right"/>
    </xf>
    <xf numFmtId="3" fontId="40" fillId="0" borderId="25" xfId="469" applyNumberFormat="1" applyFont="1" applyBorder="1" applyAlignment="1">
      <alignment horizontal="center" vertical="center"/>
    </xf>
    <xf numFmtId="3" fontId="40" fillId="0" borderId="25" xfId="469" applyNumberFormat="1" applyFont="1" applyBorder="1" applyAlignment="1">
      <alignment horizontal="centerContinuous" vertical="center"/>
    </xf>
    <xf numFmtId="3" fontId="40" fillId="0" borderId="28" xfId="469" applyNumberFormat="1" applyFont="1" applyBorder="1" applyAlignment="1">
      <alignment horizontal="center" vertical="center"/>
    </xf>
    <xf numFmtId="3" fontId="40" fillId="0" borderId="26" xfId="469" applyNumberFormat="1" applyFont="1" applyBorder="1" applyAlignment="1">
      <alignment horizontal="center" vertical="center"/>
    </xf>
    <xf numFmtId="3" fontId="40" fillId="0" borderId="23" xfId="469" applyNumberFormat="1" applyFont="1" applyBorder="1" applyAlignment="1">
      <alignment horizontal="center" vertical="center"/>
    </xf>
    <xf numFmtId="3" fontId="40" fillId="0" borderId="22" xfId="469" applyNumberFormat="1" applyFont="1" applyBorder="1" applyAlignment="1">
      <alignment horizontal="center" vertical="center"/>
    </xf>
    <xf numFmtId="3" fontId="40" fillId="0" borderId="0" xfId="469" applyNumberFormat="1" applyFont="1" applyBorder="1" applyAlignment="1">
      <alignment vertical="center"/>
    </xf>
    <xf numFmtId="3" fontId="40" fillId="0" borderId="27" xfId="469" applyNumberFormat="1" applyFont="1" applyBorder="1" applyAlignment="1">
      <alignment horizontal="center" vertical="center"/>
    </xf>
    <xf numFmtId="3" fontId="40" fillId="0" borderId="24" xfId="469" applyNumberFormat="1" applyFont="1" applyBorder="1" applyAlignment="1">
      <alignment horizontal="center" vertical="center"/>
    </xf>
    <xf numFmtId="3" fontId="40" fillId="0" borderId="0" xfId="469" applyNumberFormat="1" applyFont="1" applyBorder="1" applyAlignment="1">
      <alignment horizontal="center" vertical="center"/>
    </xf>
    <xf numFmtId="3" fontId="40" fillId="0" borderId="24" xfId="469" applyNumberFormat="1" applyFont="1" applyFill="1" applyBorder="1" applyAlignment="1">
      <alignment horizontal="center" vertical="center"/>
    </xf>
    <xf numFmtId="3" fontId="40" fillId="0" borderId="28" xfId="469" applyNumberFormat="1" applyFont="1" applyBorder="1" applyAlignment="1">
      <alignment horizontal="center" vertical="center" shrinkToFit="1"/>
    </xf>
    <xf numFmtId="3" fontId="40" fillId="0" borderId="0" xfId="469" applyNumberFormat="1" applyFont="1" applyAlignment="1"/>
    <xf numFmtId="184" fontId="81" fillId="0" borderId="22" xfId="469" applyNumberFormat="1" applyFont="1" applyFill="1" applyBorder="1" applyAlignment="1">
      <alignment horizontal="center"/>
    </xf>
    <xf numFmtId="0" fontId="81" fillId="0" borderId="24" xfId="619" applyNumberFormat="1" applyFont="1" applyFill="1" applyBorder="1" applyAlignment="1" applyProtection="1">
      <alignment horizontal="center" vertical="center"/>
    </xf>
    <xf numFmtId="0" fontId="92" fillId="0" borderId="27" xfId="619" applyFont="1" applyFill="1" applyBorder="1" applyAlignment="1" applyProtection="1">
      <alignment horizontal="right" vertical="center"/>
    </xf>
    <xf numFmtId="3" fontId="81" fillId="0" borderId="0" xfId="621" applyNumberFormat="1" applyFont="1" applyFill="1" applyBorder="1" applyAlignment="1">
      <alignment horizontal="right" vertical="center"/>
    </xf>
    <xf numFmtId="0" fontId="81" fillId="0" borderId="27" xfId="619" applyFont="1" applyFill="1" applyBorder="1" applyAlignment="1" applyProtection="1">
      <alignment horizontal="right" vertical="center"/>
    </xf>
    <xf numFmtId="3" fontId="81" fillId="0" borderId="0" xfId="469" applyNumberFormat="1" applyFont="1" applyFill="1" applyBorder="1" applyAlignment="1" applyProtection="1">
      <alignment horizontal="right" vertical="center"/>
    </xf>
    <xf numFmtId="0" fontId="2" fillId="0" borderId="0" xfId="469"/>
    <xf numFmtId="3" fontId="43" fillId="0" borderId="0" xfId="469" applyNumberFormat="1" applyFont="1" applyAlignment="1"/>
    <xf numFmtId="3" fontId="43" fillId="0" borderId="22" xfId="469" applyNumberFormat="1" applyFont="1" applyFill="1" applyBorder="1" applyAlignment="1">
      <alignment horizontal="right"/>
    </xf>
    <xf numFmtId="3" fontId="43" fillId="0" borderId="0" xfId="469" applyNumberFormat="1" applyFont="1" applyFill="1" applyBorder="1" applyAlignment="1"/>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0" xfId="469" applyNumberFormat="1" applyFont="1" applyFill="1" applyAlignment="1">
      <alignment horizontal="right"/>
    </xf>
    <xf numFmtId="3" fontId="38" fillId="0" borderId="0" xfId="469" applyNumberFormat="1" applyFont="1" applyAlignment="1">
      <alignment horizontal="centerContinuous"/>
    </xf>
    <xf numFmtId="3" fontId="37" fillId="0" borderId="0" xfId="469" applyNumberFormat="1" applyFont="1" applyAlignment="1">
      <alignment horizontal="centerContinuous"/>
    </xf>
    <xf numFmtId="3" fontId="38" fillId="0" borderId="0" xfId="469" applyNumberFormat="1" applyFont="1" applyBorder="1" applyAlignment="1">
      <alignment horizontal="left"/>
    </xf>
    <xf numFmtId="3" fontId="38" fillId="0" borderId="0" xfId="469" applyNumberFormat="1" applyFont="1" applyBorder="1" applyAlignment="1"/>
    <xf numFmtId="0" fontId="39" fillId="0" borderId="0" xfId="469" applyFont="1" applyAlignment="1">
      <alignment shrinkToFit="1"/>
    </xf>
    <xf numFmtId="3" fontId="40" fillId="0" borderId="21" xfId="469" applyNumberFormat="1" applyFont="1" applyBorder="1" applyAlignment="1"/>
    <xf numFmtId="3" fontId="40" fillId="0" borderId="21" xfId="469" applyNumberFormat="1" applyFont="1" applyBorder="1" applyAlignment="1">
      <alignment horizontal="left"/>
    </xf>
    <xf numFmtId="3" fontId="40" fillId="0" borderId="21" xfId="469" applyNumberFormat="1" applyFont="1" applyFill="1" applyBorder="1" applyAlignment="1"/>
    <xf numFmtId="3" fontId="40" fillId="0" borderId="21" xfId="469" applyNumberFormat="1" applyFont="1" applyBorder="1" applyAlignment="1">
      <alignment horizontal="right"/>
    </xf>
    <xf numFmtId="3" fontId="40" fillId="0" borderId="0" xfId="469" applyNumberFormat="1" applyFont="1" applyBorder="1" applyAlignment="1"/>
    <xf numFmtId="3" fontId="40" fillId="0" borderId="27" xfId="469" applyNumberFormat="1" applyFont="1" applyBorder="1" applyAlignment="1">
      <alignment horizontal="centerContinuous" vertical="center"/>
    </xf>
    <xf numFmtId="3" fontId="40" fillId="0" borderId="0" xfId="469" applyNumberFormat="1" applyFont="1" applyBorder="1" applyAlignment="1">
      <alignment horizontal="centerContinuous" vertical="center"/>
    </xf>
    <xf numFmtId="3" fontId="40" fillId="0" borderId="23" xfId="469" applyNumberFormat="1" applyFont="1" applyBorder="1" applyAlignment="1">
      <alignment horizontal="center" vertical="center" shrinkToFit="1"/>
    </xf>
    <xf numFmtId="3" fontId="40" fillId="0" borderId="28" xfId="469" applyNumberFormat="1" applyFont="1" applyBorder="1" applyAlignment="1">
      <alignment horizontal="centerContinuous" vertical="center"/>
    </xf>
    <xf numFmtId="3" fontId="40" fillId="0" borderId="28" xfId="469" applyNumberFormat="1" applyFont="1" applyBorder="1" applyAlignment="1">
      <alignment horizontal="right" vertical="center" shrinkToFit="1"/>
    </xf>
    <xf numFmtId="3" fontId="40" fillId="0" borderId="0" xfId="469" applyNumberFormat="1" applyFont="1" applyBorder="1" applyAlignment="1">
      <alignment horizontal="center" vertical="center" shrinkToFit="1"/>
    </xf>
    <xf numFmtId="3" fontId="40" fillId="0" borderId="29" xfId="469" applyNumberFormat="1" applyFont="1" applyBorder="1" applyAlignment="1">
      <alignment horizontal="right" vertical="center"/>
    </xf>
    <xf numFmtId="179" fontId="40" fillId="0" borderId="0" xfId="469" applyNumberFormat="1" applyFont="1" applyFill="1" applyBorder="1" applyAlignment="1">
      <alignment horizontal="right" vertical="center"/>
    </xf>
    <xf numFmtId="3" fontId="40" fillId="0" borderId="0" xfId="469" applyNumberFormat="1" applyFont="1" applyFill="1" applyBorder="1" applyAlignment="1">
      <alignment vertical="center"/>
    </xf>
    <xf numFmtId="179" fontId="41" fillId="0" borderId="0" xfId="469" applyNumberFormat="1" applyFont="1" applyFill="1" applyBorder="1" applyAlignment="1">
      <alignment horizontal="right" vertical="center"/>
    </xf>
    <xf numFmtId="3" fontId="41" fillId="0" borderId="0" xfId="469" applyNumberFormat="1" applyFont="1" applyFill="1" applyBorder="1" applyAlignment="1">
      <alignment vertical="center"/>
    </xf>
    <xf numFmtId="3" fontId="40" fillId="0" borderId="23" xfId="469" applyNumberFormat="1" applyFont="1" applyFill="1" applyBorder="1" applyAlignment="1"/>
    <xf numFmtId="3" fontId="40" fillId="0" borderId="22" xfId="469" applyNumberFormat="1" applyFont="1" applyFill="1" applyBorder="1" applyAlignment="1"/>
    <xf numFmtId="38" fontId="40" fillId="0" borderId="22" xfId="436" applyNumberFormat="1" applyFont="1" applyFill="1" applyBorder="1" applyAlignment="1" applyProtection="1">
      <protection locked="0"/>
    </xf>
    <xf numFmtId="3" fontId="40" fillId="0" borderId="22" xfId="469" applyNumberFormat="1" applyFont="1" applyFill="1" applyBorder="1" applyAlignment="1">
      <alignment horizontal="left"/>
    </xf>
    <xf numFmtId="0" fontId="40" fillId="0" borderId="0" xfId="469" applyFont="1" applyFill="1" applyBorder="1"/>
    <xf numFmtId="3" fontId="40" fillId="0" borderId="0" xfId="469" applyNumberFormat="1" applyFont="1" applyFill="1" applyAlignment="1"/>
    <xf numFmtId="38" fontId="40" fillId="0" borderId="0" xfId="436" applyNumberFormat="1" applyFont="1" applyFill="1" applyAlignment="1" applyProtection="1">
      <protection locked="0"/>
    </xf>
    <xf numFmtId="3" fontId="40" fillId="0" borderId="0" xfId="469" applyNumberFormat="1" applyFont="1" applyFill="1" applyBorder="1" applyAlignment="1">
      <alignment horizontal="right" vertical="top"/>
    </xf>
    <xf numFmtId="3" fontId="37" fillId="0" borderId="0" xfId="469" applyNumberFormat="1" applyFont="1" applyAlignment="1"/>
    <xf numFmtId="199" fontId="40" fillId="0" borderId="0" xfId="469" applyNumberFormat="1" applyFont="1" applyFill="1" applyBorder="1" applyAlignment="1">
      <alignment horizontal="right" vertical="top"/>
    </xf>
    <xf numFmtId="3" fontId="40" fillId="0" borderId="25" xfId="469" applyNumberFormat="1" applyFont="1" applyBorder="1" applyAlignment="1">
      <alignment horizontal="center" vertical="center"/>
    </xf>
    <xf numFmtId="3" fontId="40" fillId="0" borderId="25" xfId="469" applyNumberFormat="1" applyFont="1" applyBorder="1" applyAlignment="1">
      <alignment horizontal="centerContinuous" vertical="center"/>
    </xf>
    <xf numFmtId="3" fontId="40" fillId="0" borderId="28" xfId="469" applyNumberFormat="1" applyFont="1" applyBorder="1" applyAlignment="1">
      <alignment horizontal="center" vertical="center"/>
    </xf>
    <xf numFmtId="3" fontId="40" fillId="0" borderId="26" xfId="469" applyNumberFormat="1" applyFont="1" applyBorder="1" applyAlignment="1">
      <alignment horizontal="center" vertical="center"/>
    </xf>
    <xf numFmtId="3" fontId="40" fillId="0" borderId="22" xfId="469" applyNumberFormat="1" applyFont="1" applyBorder="1" applyAlignment="1">
      <alignment horizontal="center" vertical="center"/>
    </xf>
    <xf numFmtId="3" fontId="40" fillId="0" borderId="24" xfId="469" quotePrefix="1" applyNumberFormat="1" applyFont="1" applyFill="1" applyBorder="1" applyAlignment="1">
      <alignment horizontal="center"/>
    </xf>
    <xf numFmtId="3" fontId="40" fillId="0" borderId="27" xfId="469" quotePrefix="1" applyNumberFormat="1" applyFont="1" applyFill="1" applyBorder="1" applyAlignment="1">
      <alignment horizontal="center"/>
    </xf>
    <xf numFmtId="3" fontId="40" fillId="0" borderId="0" xfId="469" applyNumberFormat="1" applyFont="1" applyBorder="1" applyAlignment="1">
      <alignment vertical="center"/>
    </xf>
    <xf numFmtId="179" fontId="40" fillId="0" borderId="0" xfId="469" applyNumberFormat="1" applyFont="1" applyFill="1" applyBorder="1" applyAlignment="1">
      <alignment horizontal="right"/>
    </xf>
    <xf numFmtId="178" fontId="41" fillId="0" borderId="0" xfId="469" applyNumberFormat="1" applyFont="1" applyFill="1" applyBorder="1" applyAlignment="1"/>
    <xf numFmtId="3" fontId="40" fillId="0" borderId="27" xfId="469" applyNumberFormat="1" applyFont="1" applyBorder="1" applyAlignment="1">
      <alignment horizontal="center" vertical="center"/>
    </xf>
    <xf numFmtId="3" fontId="40" fillId="0" borderId="24" xfId="469" applyNumberFormat="1" applyFont="1" applyBorder="1" applyAlignment="1">
      <alignment horizontal="center" vertical="center"/>
    </xf>
    <xf numFmtId="3" fontId="40" fillId="0" borderId="0" xfId="469" applyNumberFormat="1" applyFont="1" applyBorder="1" applyAlignment="1">
      <alignment horizontal="center" vertical="center"/>
    </xf>
    <xf numFmtId="3" fontId="40" fillId="0" borderId="24" xfId="469" applyNumberFormat="1" applyFont="1" applyFill="1" applyBorder="1" applyAlignment="1">
      <alignment horizontal="center" vertical="center"/>
    </xf>
    <xf numFmtId="3" fontId="40" fillId="0" borderId="0" xfId="469" applyNumberFormat="1" applyFont="1" applyAlignment="1"/>
    <xf numFmtId="3" fontId="40" fillId="0" borderId="24" xfId="469" applyNumberFormat="1" applyFont="1" applyFill="1" applyBorder="1" applyAlignment="1">
      <alignment horizontal="center"/>
    </xf>
    <xf numFmtId="0" fontId="2" fillId="0" borderId="0" xfId="469"/>
    <xf numFmtId="3" fontId="38" fillId="0" borderId="0" xfId="469" applyNumberFormat="1" applyFont="1" applyFill="1" applyAlignment="1">
      <alignment horizontal="centerContinuous"/>
    </xf>
    <xf numFmtId="3" fontId="38" fillId="0" borderId="0" xfId="469" applyNumberFormat="1" applyFont="1" applyFill="1" applyBorder="1" applyAlignment="1">
      <alignment horizontal="left"/>
    </xf>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21" xfId="469" applyNumberFormat="1" applyFont="1" applyFill="1" applyBorder="1" applyAlignment="1"/>
    <xf numFmtId="0" fontId="40" fillId="0" borderId="0" xfId="469" applyFont="1" applyFill="1" applyBorder="1"/>
    <xf numFmtId="3" fontId="40" fillId="0" borderId="0" xfId="469" applyNumberFormat="1" applyFont="1" applyFill="1" applyAlignment="1"/>
    <xf numFmtId="3" fontId="40" fillId="0" borderId="0" xfId="469" applyNumberFormat="1" applyFont="1" applyFill="1" applyBorder="1" applyAlignment="1">
      <alignment horizontal="right" vertical="top"/>
    </xf>
    <xf numFmtId="3" fontId="37" fillId="0" borderId="0" xfId="469" applyNumberFormat="1" applyFont="1" applyFill="1" applyAlignment="1">
      <alignment horizontal="centerContinuous"/>
    </xf>
    <xf numFmtId="3" fontId="38" fillId="0" borderId="0" xfId="469" applyNumberFormat="1" applyFont="1" applyFill="1" applyAlignment="1">
      <alignment horizontal="right"/>
    </xf>
    <xf numFmtId="3" fontId="40" fillId="0" borderId="21" xfId="469" applyNumberFormat="1" applyFont="1" applyFill="1" applyBorder="1" applyAlignment="1">
      <alignment horizontal="left"/>
    </xf>
    <xf numFmtId="3" fontId="40" fillId="0" borderId="21" xfId="469" applyNumberFormat="1" applyFont="1" applyFill="1" applyBorder="1" applyAlignment="1">
      <alignment horizontal="right"/>
    </xf>
    <xf numFmtId="3" fontId="37" fillId="0" borderId="0" xfId="469" applyNumberFormat="1" applyFont="1" applyFill="1" applyAlignment="1"/>
    <xf numFmtId="3" fontId="37" fillId="0" borderId="0" xfId="469" applyNumberFormat="1" applyFont="1" applyFill="1" applyBorder="1" applyAlignment="1">
      <alignment horizontal="left"/>
    </xf>
    <xf numFmtId="3" fontId="37" fillId="0" borderId="0" xfId="469" applyNumberFormat="1" applyFont="1" applyFill="1" applyBorder="1" applyAlignment="1"/>
    <xf numFmtId="0" fontId="60" fillId="0" borderId="0" xfId="622" applyFont="1" applyFill="1" applyAlignment="1">
      <alignment horizontal="right" vertical="center"/>
    </xf>
    <xf numFmtId="0" fontId="40" fillId="0" borderId="0" xfId="622" applyFont="1" applyFill="1" applyAlignment="1">
      <alignment horizontal="right" vertical="center"/>
    </xf>
    <xf numFmtId="3" fontId="44" fillId="0" borderId="0" xfId="469" applyNumberFormat="1" applyFont="1" applyFill="1" applyAlignment="1">
      <alignment horizontal="right"/>
    </xf>
    <xf numFmtId="0" fontId="44" fillId="0" borderId="0" xfId="469" applyFont="1" applyFill="1" applyAlignment="1">
      <alignment horizontal="center"/>
    </xf>
    <xf numFmtId="3" fontId="36" fillId="0" borderId="0" xfId="469" applyNumberFormat="1" applyFont="1" applyFill="1" applyBorder="1" applyAlignment="1">
      <alignment horizontal="right"/>
    </xf>
    <xf numFmtId="0" fontId="61" fillId="0" borderId="0" xfId="622" applyFont="1" applyFill="1" applyAlignment="1">
      <alignment horizontal="right" vertical="center"/>
    </xf>
    <xf numFmtId="0" fontId="36" fillId="0" borderId="0" xfId="622" applyFont="1" applyFill="1" applyAlignment="1">
      <alignment horizontal="right" vertical="center"/>
    </xf>
    <xf numFmtId="3" fontId="36" fillId="0" borderId="0" xfId="469" applyNumberFormat="1" applyFont="1" applyFill="1" applyAlignment="1">
      <alignment horizontal="right"/>
    </xf>
    <xf numFmtId="3" fontId="81" fillId="0" borderId="0" xfId="469" applyNumberFormat="1" applyFont="1" applyFill="1" applyBorder="1" applyAlignment="1">
      <alignment horizontal="right" vertical="center"/>
    </xf>
    <xf numFmtId="3" fontId="81" fillId="0" borderId="24" xfId="469" quotePrefix="1" applyNumberFormat="1" applyFont="1" applyFill="1" applyBorder="1" applyAlignment="1">
      <alignment horizontal="center" vertical="center"/>
    </xf>
    <xf numFmtId="3" fontId="81" fillId="0" borderId="22" xfId="469" applyNumberFormat="1" applyFont="1" applyFill="1" applyBorder="1" applyAlignment="1">
      <alignment horizontal="center" vertical="center"/>
    </xf>
    <xf numFmtId="3" fontId="81" fillId="0" borderId="26" xfId="469" applyNumberFormat="1" applyFont="1" applyFill="1" applyBorder="1" applyAlignment="1">
      <alignment horizontal="center" vertical="center"/>
    </xf>
    <xf numFmtId="3" fontId="81" fillId="0" borderId="26" xfId="469" applyNumberFormat="1" applyFont="1" applyFill="1" applyBorder="1" applyAlignment="1">
      <alignment horizontal="centerContinuous" vertical="center"/>
    </xf>
    <xf numFmtId="3" fontId="81" fillId="0" borderId="28" xfId="469" applyNumberFormat="1" applyFont="1" applyFill="1" applyBorder="1" applyAlignment="1">
      <alignment horizontal="centerContinuous" vertical="center"/>
    </xf>
    <xf numFmtId="3" fontId="81" fillId="0" borderId="28" xfId="469" applyNumberFormat="1" applyFont="1" applyFill="1" applyBorder="1" applyAlignment="1">
      <alignment horizontal="center" vertical="center"/>
    </xf>
    <xf numFmtId="3" fontId="81" fillId="0" borderId="23" xfId="469" applyNumberFormat="1" applyFont="1" applyFill="1" applyBorder="1" applyAlignment="1">
      <alignment horizontal="center" vertical="center"/>
    </xf>
    <xf numFmtId="200" fontId="81" fillId="0" borderId="0" xfId="469" applyNumberFormat="1" applyFont="1" applyFill="1" applyBorder="1" applyAlignment="1">
      <alignment horizontal="centerContinuous" vertical="center"/>
    </xf>
    <xf numFmtId="3" fontId="81" fillId="0" borderId="25" xfId="469" applyNumberFormat="1" applyFont="1" applyFill="1" applyBorder="1" applyAlignment="1">
      <alignment horizontal="centerContinuous" vertical="center" shrinkToFit="1"/>
    </xf>
    <xf numFmtId="3" fontId="81" fillId="0" borderId="33" xfId="469" applyNumberFormat="1" applyFont="1" applyFill="1" applyBorder="1" applyAlignment="1">
      <alignment horizontal="center" vertical="center"/>
    </xf>
    <xf numFmtId="49" fontId="92" fillId="0" borderId="25" xfId="469" applyNumberFormat="1" applyFont="1" applyFill="1" applyBorder="1" applyAlignment="1">
      <alignment horizontal="centerContinuous" vertical="center"/>
    </xf>
    <xf numFmtId="3" fontId="81" fillId="0" borderId="29" xfId="469" applyNumberFormat="1" applyFont="1" applyFill="1" applyBorder="1" applyAlignment="1">
      <alignment horizontal="center" vertical="center"/>
    </xf>
    <xf numFmtId="3" fontId="81" fillId="0" borderId="33" xfId="469" applyNumberFormat="1" applyFont="1" applyFill="1" applyBorder="1" applyAlignment="1">
      <alignment horizontal="centerContinuous" vertical="center"/>
    </xf>
    <xf numFmtId="3" fontId="81" fillId="0" borderId="27" xfId="469" applyNumberFormat="1" applyFont="1" applyFill="1" applyBorder="1" applyAlignment="1">
      <alignment horizontal="centerContinuous" vertical="center"/>
    </xf>
    <xf numFmtId="3" fontId="81" fillId="0" borderId="27" xfId="469" applyNumberFormat="1" applyFont="1" applyFill="1" applyBorder="1" applyAlignment="1">
      <alignment horizontal="left" vertical="center"/>
    </xf>
    <xf numFmtId="3" fontId="81" fillId="0" borderId="29" xfId="469" applyNumberFormat="1" applyFont="1" applyFill="1" applyBorder="1" applyAlignment="1">
      <alignment horizontal="centerContinuous" vertical="center"/>
    </xf>
    <xf numFmtId="3" fontId="81" fillId="0" borderId="10" xfId="469" applyNumberFormat="1" applyFont="1" applyFill="1" applyBorder="1" applyAlignment="1">
      <alignment horizontal="centerContinuous" vertical="center"/>
    </xf>
    <xf numFmtId="4" fontId="81" fillId="0" borderId="0" xfId="469" applyNumberFormat="1" applyFont="1" applyFill="1" applyBorder="1" applyAlignment="1">
      <alignment vertical="center"/>
    </xf>
    <xf numFmtId="3" fontId="81" fillId="0" borderId="0" xfId="469" applyNumberFormat="1" applyFont="1" applyFill="1" applyBorder="1" applyAlignment="1">
      <alignment horizontal="center" vertical="center"/>
    </xf>
    <xf numFmtId="200" fontId="81" fillId="0" borderId="30" xfId="469" applyNumberFormat="1" applyFont="1" applyFill="1" applyBorder="1" applyAlignment="1">
      <alignment horizontal="center" vertical="center"/>
    </xf>
    <xf numFmtId="3" fontId="81" fillId="0" borderId="32" xfId="469" applyNumberFormat="1" applyFont="1" applyFill="1" applyBorder="1" applyAlignment="1">
      <alignment horizontal="centerContinuous" vertical="center"/>
    </xf>
    <xf numFmtId="3" fontId="81" fillId="0" borderId="40" xfId="469" applyNumberFormat="1" applyFont="1" applyFill="1" applyBorder="1" applyAlignment="1">
      <alignment horizontal="centerContinuous" vertical="center"/>
    </xf>
    <xf numFmtId="3" fontId="81" fillId="0" borderId="0" xfId="469" applyNumberFormat="1" applyFont="1" applyFill="1" applyAlignment="1">
      <alignment horizontal="centerContinuous" vertical="center"/>
    </xf>
    <xf numFmtId="3" fontId="81" fillId="0" borderId="0" xfId="469" applyNumberFormat="1" applyFont="1" applyFill="1" applyBorder="1" applyAlignment="1">
      <alignment horizontal="centerContinuous" vertical="top"/>
    </xf>
    <xf numFmtId="4" fontId="81" fillId="0" borderId="0" xfId="469" applyNumberFormat="1" applyFont="1" applyFill="1" applyBorder="1"/>
    <xf numFmtId="3" fontId="81" fillId="0" borderId="21" xfId="469" applyNumberFormat="1" applyFont="1" applyFill="1" applyBorder="1" applyAlignment="1">
      <alignment horizontal="centerContinuous" vertical="top"/>
    </xf>
    <xf numFmtId="200" fontId="80" fillId="0" borderId="0" xfId="469" applyNumberFormat="1" applyFont="1" applyFill="1" applyAlignment="1">
      <alignment horizontal="centerContinuous"/>
    </xf>
    <xf numFmtId="0" fontId="57" fillId="0" borderId="0" xfId="0" applyFont="1">
      <alignment vertical="center"/>
    </xf>
    <xf numFmtId="0" fontId="0" fillId="0" borderId="0" xfId="0" applyFill="1" applyBorder="1">
      <alignment vertical="center"/>
    </xf>
    <xf numFmtId="0" fontId="2" fillId="0" borderId="0" xfId="469" applyFill="1" applyBorder="1"/>
    <xf numFmtId="200" fontId="80" fillId="0" borderId="0" xfId="469" applyNumberFormat="1" applyFont="1" applyFill="1" applyBorder="1" applyAlignment="1">
      <alignment horizontal="centerContinuous"/>
    </xf>
    <xf numFmtId="4" fontId="80" fillId="0" borderId="0" xfId="469" applyNumberFormat="1" applyFont="1" applyFill="1" applyBorder="1"/>
    <xf numFmtId="3" fontId="81" fillId="0" borderId="21" xfId="469" applyNumberFormat="1" applyFont="1" applyFill="1" applyBorder="1" applyAlignment="1">
      <alignment vertical="top"/>
    </xf>
    <xf numFmtId="200" fontId="81" fillId="0" borderId="22" xfId="469" applyNumberFormat="1" applyFont="1" applyFill="1" applyBorder="1" applyAlignment="1">
      <alignment horizontal="centerContinuous" vertical="center"/>
    </xf>
    <xf numFmtId="3" fontId="81" fillId="0" borderId="22" xfId="469" applyNumberFormat="1" applyFont="1" applyFill="1" applyBorder="1" applyAlignment="1">
      <alignment horizontal="centerContinuous" vertical="center"/>
    </xf>
    <xf numFmtId="3" fontId="81" fillId="0" borderId="29" xfId="469" applyNumberFormat="1" applyFont="1" applyFill="1" applyBorder="1" applyAlignment="1">
      <alignment horizontal="left" vertical="center"/>
    </xf>
    <xf numFmtId="3" fontId="81" fillId="0" borderId="39" xfId="469" applyNumberFormat="1" applyFont="1" applyFill="1" applyBorder="1" applyAlignment="1">
      <alignment horizontal="center" vertical="center"/>
    </xf>
    <xf numFmtId="3" fontId="81" fillId="0" borderId="32" xfId="469" applyNumberFormat="1" applyFont="1" applyFill="1" applyBorder="1" applyAlignment="1">
      <alignment horizontal="left" vertical="center"/>
    </xf>
    <xf numFmtId="184" fontId="81" fillId="0" borderId="25" xfId="469" applyNumberFormat="1" applyFont="1" applyFill="1" applyBorder="1" applyAlignment="1">
      <alignment horizontal="center" vertical="center"/>
    </xf>
    <xf numFmtId="3" fontId="81" fillId="0" borderId="0" xfId="469" applyNumberFormat="1" applyFont="1" applyFill="1" applyBorder="1" applyAlignment="1">
      <alignment vertical="center"/>
    </xf>
    <xf numFmtId="3" fontId="81" fillId="0" borderId="0" xfId="469" applyNumberFormat="1" applyFont="1" applyFill="1" applyBorder="1" applyAlignment="1">
      <alignment horizontal="left" vertical="center"/>
    </xf>
    <xf numFmtId="3" fontId="81" fillId="0" borderId="0" xfId="469" applyNumberFormat="1" applyFont="1" applyFill="1" applyBorder="1" applyAlignment="1">
      <alignment horizontal="centerContinuous" vertical="center"/>
    </xf>
    <xf numFmtId="3" fontId="81" fillId="0" borderId="35" xfId="469" applyNumberFormat="1" applyFont="1" applyFill="1" applyBorder="1" applyAlignment="1">
      <alignment horizontal="centerContinuous" vertical="center"/>
    </xf>
    <xf numFmtId="3" fontId="81" fillId="0" borderId="30" xfId="469" applyNumberFormat="1" applyFont="1" applyFill="1" applyBorder="1" applyAlignment="1">
      <alignment horizontal="center" vertical="center"/>
    </xf>
    <xf numFmtId="3" fontId="81" fillId="0" borderId="21" xfId="469" applyNumberFormat="1" applyFont="1" applyFill="1" applyBorder="1" applyAlignment="1"/>
    <xf numFmtId="0" fontId="2" fillId="0" borderId="0" xfId="469"/>
    <xf numFmtId="3" fontId="43" fillId="0" borderId="0" xfId="469" applyNumberFormat="1" applyFont="1" applyFill="1" applyBorder="1" applyAlignment="1">
      <alignment vertical="center"/>
    </xf>
    <xf numFmtId="3" fontId="38" fillId="0" borderId="0" xfId="469" applyNumberFormat="1" applyFont="1" applyFill="1" applyBorder="1" applyAlignment="1">
      <alignment horizontal="centerContinuous"/>
    </xf>
    <xf numFmtId="3" fontId="38" fillId="0" borderId="0" xfId="469" applyNumberFormat="1" applyFont="1" applyFill="1" applyAlignment="1">
      <alignment horizontal="centerContinuous"/>
    </xf>
    <xf numFmtId="184" fontId="38" fillId="0" borderId="0" xfId="469" applyNumberFormat="1" applyFont="1" applyFill="1" applyAlignment="1">
      <alignment horizontal="centerContinuous"/>
    </xf>
    <xf numFmtId="200" fontId="38" fillId="0" borderId="0" xfId="469" applyNumberFormat="1" applyFont="1" applyFill="1" applyAlignment="1">
      <alignment horizontal="centerContinuous"/>
    </xf>
    <xf numFmtId="3" fontId="38" fillId="0" borderId="0" xfId="469" applyNumberFormat="1" applyFont="1" applyFill="1" applyBorder="1" applyAlignment="1">
      <alignment horizontal="right"/>
    </xf>
    <xf numFmtId="4" fontId="38" fillId="0" borderId="0" xfId="469" applyNumberFormat="1" applyFont="1" applyFill="1" applyBorder="1"/>
    <xf numFmtId="4" fontId="43" fillId="0" borderId="0" xfId="469" applyNumberFormat="1" applyFont="1" applyFill="1" applyBorder="1"/>
    <xf numFmtId="3" fontId="43" fillId="0" borderId="0" xfId="469" applyNumberFormat="1" applyFont="1" applyFill="1" applyBorder="1"/>
    <xf numFmtId="3" fontId="43" fillId="0" borderId="0" xfId="469" applyNumberFormat="1" applyFont="1" applyFill="1" applyAlignment="1">
      <alignment horizontal="right"/>
    </xf>
    <xf numFmtId="184" fontId="43" fillId="0" borderId="0" xfId="469" applyNumberFormat="1" applyFont="1" applyFill="1" applyAlignment="1">
      <alignment horizontal="center"/>
    </xf>
    <xf numFmtId="3" fontId="43" fillId="0" borderId="0" xfId="469" applyNumberFormat="1" applyFont="1" applyFill="1" applyAlignment="1">
      <alignment horizontal="center"/>
    </xf>
    <xf numFmtId="201" fontId="43" fillId="0" borderId="0" xfId="436" applyNumberFormat="1" applyFont="1" applyFill="1" applyAlignment="1">
      <alignment horizontal="right"/>
    </xf>
    <xf numFmtId="3" fontId="43" fillId="0" borderId="0" xfId="469" applyNumberFormat="1" applyFont="1" applyFill="1" applyBorder="1" applyAlignment="1">
      <alignment horizontal="right"/>
    </xf>
    <xf numFmtId="3" fontId="40" fillId="0" borderId="0" xfId="469" applyNumberFormat="1" applyFont="1" applyFill="1" applyBorder="1" applyAlignment="1">
      <alignment horizontal="right"/>
    </xf>
    <xf numFmtId="3" fontId="40" fillId="0" borderId="0" xfId="469" applyNumberFormat="1" applyFont="1" applyFill="1" applyBorder="1" applyAlignment="1"/>
    <xf numFmtId="184" fontId="40" fillId="0" borderId="0" xfId="469" applyNumberFormat="1" applyFont="1" applyFill="1" applyBorder="1" applyAlignment="1">
      <alignment horizontal="center"/>
    </xf>
    <xf numFmtId="3" fontId="40" fillId="0" borderId="0" xfId="469" applyNumberFormat="1" applyFont="1" applyFill="1" applyBorder="1" applyAlignment="1">
      <alignment horizontal="center"/>
    </xf>
    <xf numFmtId="201" fontId="40" fillId="0" borderId="0" xfId="436" applyNumberFormat="1" applyFont="1" applyFill="1" applyBorder="1" applyAlignment="1">
      <alignment horizontal="right"/>
    </xf>
    <xf numFmtId="4" fontId="40" fillId="0" borderId="0" xfId="469" applyNumberFormat="1" applyFont="1" applyFill="1" applyBorder="1" applyAlignment="1"/>
    <xf numFmtId="3" fontId="43" fillId="0" borderId="0" xfId="469" applyNumberFormat="1" applyFont="1" applyFill="1"/>
    <xf numFmtId="3" fontId="40" fillId="0" borderId="0" xfId="469" applyNumberFormat="1" applyFont="1" applyFill="1"/>
    <xf numFmtId="3" fontId="40" fillId="0" borderId="0" xfId="469" applyNumberFormat="1" applyFont="1" applyFill="1" applyAlignment="1">
      <alignment horizontal="center"/>
    </xf>
    <xf numFmtId="201" fontId="40" fillId="0" borderId="0" xfId="436" applyNumberFormat="1" applyFont="1" applyFill="1" applyAlignment="1">
      <alignment horizontal="right"/>
    </xf>
    <xf numFmtId="0" fontId="59" fillId="0" borderId="0" xfId="469" applyFont="1"/>
    <xf numFmtId="0" fontId="40" fillId="0" borderId="0" xfId="469" applyFont="1" applyFill="1"/>
    <xf numFmtId="3" fontId="40" fillId="0" borderId="0" xfId="797" applyNumberFormat="1" applyFont="1" applyFill="1"/>
    <xf numFmtId="193" fontId="40" fillId="0" borderId="0" xfId="788" quotePrefix="1" applyNumberFormat="1" applyFont="1" applyFill="1" applyBorder="1" applyAlignment="1">
      <alignment horizontal="right" vertical="center"/>
    </xf>
    <xf numFmtId="0" fontId="40" fillId="0" borderId="27" xfId="469" applyFont="1" applyFill="1" applyBorder="1" applyAlignment="1">
      <alignment horizontal="centerContinuous" vertical="center"/>
    </xf>
    <xf numFmtId="0" fontId="40" fillId="0" borderId="24" xfId="469" quotePrefix="1" applyFont="1" applyFill="1" applyBorder="1" applyAlignment="1">
      <alignment horizontal="center" vertical="center"/>
    </xf>
    <xf numFmtId="0" fontId="40" fillId="0" borderId="27" xfId="469" quotePrefix="1" applyFont="1" applyFill="1" applyBorder="1" applyAlignment="1">
      <alignment horizontal="center" vertical="center"/>
    </xf>
    <xf numFmtId="0" fontId="40" fillId="0" borderId="21" xfId="469" applyFont="1" applyFill="1" applyBorder="1" applyAlignment="1">
      <alignment horizontal="right"/>
    </xf>
    <xf numFmtId="0" fontId="38" fillId="0" borderId="0" xfId="469" applyFont="1" applyFill="1" applyAlignment="1">
      <alignment horizontal="centerContinuous"/>
    </xf>
    <xf numFmtId="0" fontId="40" fillId="0" borderId="0" xfId="469" applyFont="1" applyFill="1" applyBorder="1" applyAlignment="1">
      <alignment horizontal="centerContinuous" vertical="center"/>
    </xf>
    <xf numFmtId="0" fontId="40" fillId="0" borderId="22" xfId="469" applyFont="1" applyFill="1" applyBorder="1" applyAlignment="1">
      <alignment horizontal="centerContinuous" vertical="center"/>
    </xf>
    <xf numFmtId="0" fontId="40" fillId="0" borderId="33" xfId="469" applyFont="1" applyFill="1" applyBorder="1" applyAlignment="1">
      <alignment horizontal="centerContinuous" vertical="center"/>
    </xf>
    <xf numFmtId="3" fontId="38" fillId="0" borderId="0" xfId="469" applyNumberFormat="1" applyFont="1" applyFill="1" applyAlignment="1">
      <alignment horizontal="centerContinuous"/>
    </xf>
    <xf numFmtId="2" fontId="58" fillId="0" borderId="0" xfId="469" applyNumberFormat="1" applyFont="1" applyFill="1" applyAlignment="1">
      <alignment horizontal="centerContinuous"/>
    </xf>
    <xf numFmtId="0" fontId="40" fillId="0" borderId="0" xfId="469" applyFont="1" applyFill="1" applyBorder="1"/>
    <xf numFmtId="2" fontId="40" fillId="0" borderId="0" xfId="469" applyNumberFormat="1" applyFont="1" applyFill="1"/>
    <xf numFmtId="0" fontId="40" fillId="0" borderId="0" xfId="469" applyFont="1" applyFill="1" applyAlignment="1">
      <alignment horizontal="right"/>
    </xf>
    <xf numFmtId="3" fontId="40" fillId="0" borderId="0" xfId="469" applyNumberFormat="1" applyFont="1" applyFill="1"/>
    <xf numFmtId="0" fontId="40" fillId="0" borderId="33" xfId="469" applyFont="1" applyFill="1" applyBorder="1" applyAlignment="1">
      <alignment horizontal="center" vertical="center"/>
    </xf>
    <xf numFmtId="0" fontId="40" fillId="0" borderId="22" xfId="469" applyFont="1" applyFill="1" applyBorder="1" applyAlignment="1">
      <alignment horizontal="right"/>
    </xf>
    <xf numFmtId="3" fontId="40" fillId="0" borderId="0" xfId="469" applyNumberFormat="1" applyFont="1" applyFill="1" applyAlignment="1">
      <alignment horizontal="left"/>
    </xf>
    <xf numFmtId="0" fontId="43" fillId="0" borderId="0" xfId="469" applyFont="1" applyFill="1" applyBorder="1" applyAlignment="1">
      <alignment horizontal="right"/>
    </xf>
    <xf numFmtId="0" fontId="38" fillId="0" borderId="0" xfId="469" applyFont="1" applyFill="1" applyBorder="1"/>
    <xf numFmtId="0" fontId="40" fillId="0" borderId="0" xfId="469" applyFont="1" applyFill="1" applyBorder="1" applyAlignment="1">
      <alignment horizontal="right"/>
    </xf>
    <xf numFmtId="0" fontId="40" fillId="0" borderId="0" xfId="469" applyFont="1" applyFill="1" applyBorder="1" applyAlignment="1">
      <alignment horizontal="left"/>
    </xf>
    <xf numFmtId="0" fontId="41" fillId="0" borderId="24" xfId="469" quotePrefix="1" applyFont="1" applyFill="1" applyBorder="1" applyAlignment="1">
      <alignment horizontal="center" vertical="center"/>
    </xf>
    <xf numFmtId="0" fontId="41" fillId="0" borderId="27" xfId="469" quotePrefix="1" applyFont="1" applyFill="1" applyBorder="1" applyAlignment="1">
      <alignment horizontal="center" vertical="center"/>
    </xf>
    <xf numFmtId="0" fontId="40" fillId="0" borderId="0" xfId="469" applyFont="1" applyFill="1" applyAlignment="1">
      <alignment horizontal="left"/>
    </xf>
    <xf numFmtId="0" fontId="40" fillId="0" borderId="21" xfId="469" applyFont="1" applyFill="1" applyBorder="1" applyAlignment="1">
      <alignment horizontal="left"/>
    </xf>
    <xf numFmtId="0" fontId="40" fillId="0" borderId="31" xfId="469" applyFont="1" applyFill="1" applyBorder="1" applyAlignment="1">
      <alignment horizontal="centerContinuous" vertical="center"/>
    </xf>
    <xf numFmtId="2" fontId="40" fillId="0" borderId="0" xfId="469" applyNumberFormat="1" applyFont="1" applyFill="1" applyBorder="1" applyAlignment="1">
      <alignment horizontal="right" vertical="center"/>
    </xf>
    <xf numFmtId="0" fontId="41" fillId="0" borderId="24" xfId="798" applyFont="1" applyFill="1" applyBorder="1" applyAlignment="1" applyProtection="1">
      <alignment horizontal="center" vertical="center"/>
    </xf>
    <xf numFmtId="0" fontId="42" fillId="0" borderId="27" xfId="798" applyFont="1" applyFill="1" applyBorder="1" applyAlignment="1" applyProtection="1">
      <alignment horizontal="center" vertical="center"/>
    </xf>
    <xf numFmtId="0" fontId="40" fillId="0" borderId="24" xfId="798" applyFont="1" applyFill="1" applyBorder="1" applyAlignment="1" applyProtection="1">
      <alignment horizontal="center" vertical="center"/>
    </xf>
    <xf numFmtId="0" fontId="43" fillId="0" borderId="27" xfId="798" applyFont="1" applyFill="1" applyBorder="1" applyAlignment="1" applyProtection="1">
      <alignment horizontal="right" vertical="center"/>
    </xf>
    <xf numFmtId="0" fontId="40" fillId="0" borderId="24" xfId="798" applyNumberFormat="1" applyFont="1" applyFill="1" applyBorder="1" applyAlignment="1" applyProtection="1">
      <alignment horizontal="center" vertical="center"/>
    </xf>
    <xf numFmtId="0" fontId="40" fillId="0" borderId="23" xfId="469" applyFont="1" applyFill="1" applyBorder="1" applyAlignment="1">
      <alignment horizontal="center"/>
    </xf>
    <xf numFmtId="0" fontId="43" fillId="0" borderId="28" xfId="469" applyFont="1" applyFill="1" applyBorder="1" applyAlignment="1">
      <alignment horizontal="right"/>
    </xf>
    <xf numFmtId="0" fontId="45" fillId="0" borderId="27" xfId="798" applyFont="1" applyFill="1" applyBorder="1" applyAlignment="1" applyProtection="1">
      <alignment horizontal="right" vertical="center"/>
    </xf>
    <xf numFmtId="0" fontId="98" fillId="0" borderId="27" xfId="798" applyFont="1" applyFill="1" applyBorder="1" applyAlignment="1" applyProtection="1">
      <alignment horizontal="center" vertical="center"/>
    </xf>
    <xf numFmtId="0" fontId="38" fillId="0" borderId="0" xfId="469" applyFont="1" applyFill="1" applyBorder="1" applyAlignment="1">
      <alignment horizontal="centerContinuous" wrapText="1"/>
    </xf>
    <xf numFmtId="0" fontId="40" fillId="0" borderId="24" xfId="469" applyFont="1" applyFill="1" applyBorder="1" applyAlignment="1">
      <alignment horizontal="center" vertical="center"/>
    </xf>
    <xf numFmtId="0" fontId="40" fillId="0" borderId="23" xfId="469" applyFont="1" applyFill="1" applyBorder="1" applyAlignment="1">
      <alignment horizontal="center" vertical="center"/>
    </xf>
    <xf numFmtId="0" fontId="40" fillId="0" borderId="0" xfId="469" applyFont="1" applyFill="1" applyBorder="1" applyAlignment="1">
      <alignment horizontal="center" vertical="center"/>
    </xf>
    <xf numFmtId="0" fontId="40" fillId="0" borderId="29" xfId="469" applyFont="1" applyFill="1" applyBorder="1" applyAlignment="1">
      <alignment horizontal="center" vertical="center"/>
    </xf>
    <xf numFmtId="0" fontId="40" fillId="0" borderId="28" xfId="469" applyFont="1" applyFill="1" applyBorder="1" applyAlignment="1">
      <alignment horizontal="center" vertical="center"/>
    </xf>
    <xf numFmtId="0" fontId="40" fillId="0" borderId="27" xfId="469" applyFont="1" applyFill="1" applyBorder="1" applyAlignment="1">
      <alignment horizontal="center" vertical="center"/>
    </xf>
    <xf numFmtId="0" fontId="38" fillId="0" borderId="0" xfId="469" applyFont="1" applyFill="1" applyBorder="1" applyAlignment="1">
      <alignment horizontal="left"/>
    </xf>
    <xf numFmtId="198" fontId="40" fillId="0" borderId="0" xfId="790" applyNumberFormat="1" applyFont="1" applyFill="1" applyBorder="1" applyAlignment="1">
      <alignment horizontal="right" vertical="center" wrapText="1"/>
    </xf>
    <xf numFmtId="0" fontId="117" fillId="0" borderId="27" xfId="469" applyFont="1" applyFill="1" applyBorder="1" applyAlignment="1">
      <alignment horizontal="center" vertical="center"/>
    </xf>
    <xf numFmtId="3" fontId="50" fillId="0" borderId="0" xfId="469" applyNumberFormat="1" applyFont="1" applyFill="1" applyBorder="1" applyAlignment="1">
      <alignment horizontal="centerContinuous" vertical="center"/>
    </xf>
    <xf numFmtId="0" fontId="50" fillId="0" borderId="29" xfId="873" applyFont="1" applyFill="1" applyBorder="1" applyAlignment="1">
      <alignment horizontal="left" vertical="center"/>
    </xf>
    <xf numFmtId="3" fontId="115" fillId="0" borderId="0" xfId="469" applyNumberFormat="1" applyFont="1" applyFill="1" applyAlignment="1">
      <alignment horizontal="centerContinuous"/>
    </xf>
    <xf numFmtId="3" fontId="50" fillId="0" borderId="21" xfId="469" applyNumberFormat="1" applyFont="1" applyFill="1" applyBorder="1"/>
    <xf numFmtId="3" fontId="50" fillId="0" borderId="0" xfId="469" applyNumberFormat="1" applyFont="1" applyFill="1" applyBorder="1"/>
    <xf numFmtId="0" fontId="50" fillId="0" borderId="0" xfId="1846" applyFont="1" applyFill="1" applyBorder="1" applyAlignment="1">
      <alignment horizontal="center"/>
    </xf>
    <xf numFmtId="3" fontId="50" fillId="0" borderId="27" xfId="469" applyNumberFormat="1" applyFont="1" applyFill="1" applyBorder="1" applyAlignment="1">
      <alignment horizontal="centerContinuous" vertical="center"/>
    </xf>
    <xf numFmtId="3" fontId="50" fillId="0" borderId="28" xfId="469" applyNumberFormat="1" applyFont="1" applyFill="1" applyBorder="1" applyAlignment="1">
      <alignment horizontal="centerContinuous" vertical="center"/>
    </xf>
    <xf numFmtId="0" fontId="50" fillId="0" borderId="0" xfId="873" applyFont="1" applyFill="1" applyBorder="1" applyAlignment="1">
      <alignment horizontal="center" vertical="center"/>
    </xf>
    <xf numFmtId="0" fontId="50" fillId="0" borderId="24" xfId="469" applyFont="1" applyFill="1" applyBorder="1" applyAlignment="1">
      <alignment horizontal="center" vertical="center"/>
    </xf>
    <xf numFmtId="3" fontId="50" fillId="0" borderId="0" xfId="469" applyNumberFormat="1" applyFont="1" applyFill="1"/>
    <xf numFmtId="3" fontId="119" fillId="0" borderId="0" xfId="469" applyNumberFormat="1" applyFont="1" applyFill="1"/>
    <xf numFmtId="0" fontId="115" fillId="0" borderId="0" xfId="469" applyFont="1" applyFill="1" applyAlignment="1">
      <alignment horizontal="centerContinuous"/>
    </xf>
    <xf numFmtId="0" fontId="50" fillId="0" borderId="21" xfId="469" applyFont="1" applyFill="1" applyBorder="1"/>
    <xf numFmtId="0" fontId="50" fillId="0" borderId="21" xfId="469" applyFont="1" applyFill="1" applyBorder="1" applyAlignment="1">
      <alignment horizontal="right"/>
    </xf>
    <xf numFmtId="3" fontId="50" fillId="0" borderId="25" xfId="469" applyNumberFormat="1" applyFont="1" applyFill="1" applyBorder="1" applyAlignment="1">
      <alignment horizontal="center" vertical="center"/>
    </xf>
    <xf numFmtId="3" fontId="50" fillId="0" borderId="26" xfId="469" applyNumberFormat="1" applyFont="1" applyFill="1" applyBorder="1" applyAlignment="1">
      <alignment horizontal="centerContinuous" vertical="center"/>
    </xf>
    <xf numFmtId="0" fontId="50" fillId="0" borderId="22" xfId="873" applyFont="1" applyFill="1" applyBorder="1" applyAlignment="1">
      <alignment horizontal="left" vertical="center"/>
    </xf>
    <xf numFmtId="0" fontId="118" fillId="0" borderId="28" xfId="469" applyFont="1" applyFill="1" applyBorder="1"/>
    <xf numFmtId="0" fontId="119" fillId="0" borderId="0" xfId="469" applyFont="1" applyFill="1"/>
    <xf numFmtId="0" fontId="121" fillId="0" borderId="0" xfId="469" applyNumberFormat="1" applyFont="1" applyFill="1"/>
    <xf numFmtId="184" fontId="119" fillId="0" borderId="0" xfId="469" applyNumberFormat="1" applyFont="1" applyFill="1"/>
    <xf numFmtId="178" fontId="121" fillId="0" borderId="0" xfId="469" applyNumberFormat="1" applyFont="1" applyFill="1" applyBorder="1" applyAlignment="1">
      <alignment horizontal="left"/>
    </xf>
    <xf numFmtId="184" fontId="115" fillId="0" borderId="0" xfId="469" applyNumberFormat="1" applyFont="1" applyFill="1" applyAlignment="1">
      <alignment horizontal="centerContinuous"/>
    </xf>
    <xf numFmtId="184" fontId="50" fillId="0" borderId="21" xfId="469" applyNumberFormat="1" applyFont="1" applyFill="1" applyBorder="1"/>
    <xf numFmtId="3" fontId="50" fillId="0" borderId="30" xfId="873" applyNumberFormat="1" applyFont="1" applyFill="1" applyBorder="1" applyAlignment="1">
      <alignment horizontal="center" vertical="center"/>
    </xf>
    <xf numFmtId="3" fontId="50" fillId="0" borderId="31" xfId="469" applyNumberFormat="1" applyFont="1" applyFill="1" applyBorder="1" applyAlignment="1">
      <alignment horizontal="centerContinuous" vertical="center"/>
    </xf>
    <xf numFmtId="184" fontId="50" fillId="0" borderId="31" xfId="469" applyNumberFormat="1" applyFont="1" applyFill="1" applyBorder="1" applyAlignment="1">
      <alignment horizontal="centerContinuous" vertical="center"/>
    </xf>
    <xf numFmtId="3" fontId="50" fillId="0" borderId="31" xfId="469" applyNumberFormat="1" applyFont="1" applyFill="1" applyBorder="1" applyAlignment="1">
      <alignment horizontal="center" vertical="center" shrinkToFit="1"/>
    </xf>
    <xf numFmtId="0" fontId="50" fillId="0" borderId="0" xfId="873" applyFont="1" applyFill="1" applyBorder="1" applyAlignment="1">
      <alignment horizontal="centerContinuous" vertical="center"/>
    </xf>
    <xf numFmtId="3" fontId="50" fillId="0" borderId="24" xfId="873" applyNumberFormat="1" applyFont="1" applyFill="1" applyBorder="1" applyAlignment="1">
      <alignment horizontal="center" vertical="center"/>
    </xf>
    <xf numFmtId="3" fontId="50" fillId="0" borderId="25" xfId="469" applyNumberFormat="1" applyFont="1" applyFill="1" applyBorder="1" applyAlignment="1">
      <alignment horizontal="centerContinuous" vertical="center"/>
    </xf>
    <xf numFmtId="184" fontId="50" fillId="0" borderId="25" xfId="469" applyNumberFormat="1" applyFont="1" applyFill="1" applyBorder="1" applyAlignment="1">
      <alignment horizontal="center" vertical="center"/>
    </xf>
    <xf numFmtId="3" fontId="50" fillId="0" borderId="25" xfId="469" applyNumberFormat="1" applyFont="1" applyFill="1" applyBorder="1" applyAlignment="1">
      <alignment horizontal="center" vertical="center" shrinkToFit="1"/>
    </xf>
    <xf numFmtId="3" fontId="50" fillId="0" borderId="23" xfId="873" applyNumberFormat="1" applyFont="1" applyFill="1" applyBorder="1" applyAlignment="1">
      <alignment horizontal="center" vertical="center"/>
    </xf>
    <xf numFmtId="184" fontId="50" fillId="0" borderId="26" xfId="469" applyNumberFormat="1" applyFont="1" applyFill="1" applyBorder="1" applyAlignment="1">
      <alignment horizontal="centerContinuous" vertical="center" shrinkToFit="1"/>
    </xf>
    <xf numFmtId="3" fontId="50" fillId="0" borderId="26" xfId="469" applyNumberFormat="1" applyFont="1" applyFill="1" applyBorder="1" applyAlignment="1">
      <alignment horizontal="center" vertical="center" shrinkToFit="1"/>
    </xf>
    <xf numFmtId="3" fontId="50" fillId="0" borderId="37" xfId="873" applyNumberFormat="1" applyFont="1" applyFill="1" applyBorder="1" applyAlignment="1">
      <alignment horizontal="center" vertical="center"/>
    </xf>
    <xf numFmtId="184" fontId="50" fillId="0" borderId="0" xfId="469" applyNumberFormat="1" applyFont="1" applyFill="1" applyBorder="1" applyAlignment="1">
      <alignment horizontal="centerContinuous" vertical="center"/>
    </xf>
    <xf numFmtId="0" fontId="50" fillId="0" borderId="24" xfId="469" quotePrefix="1" applyNumberFormat="1" applyFont="1" applyFill="1" applyBorder="1" applyAlignment="1">
      <alignment horizontal="center" vertical="center"/>
    </xf>
    <xf numFmtId="3" fontId="50" fillId="0" borderId="0" xfId="1847" applyNumberFormat="1" applyFont="1" applyFill="1" applyBorder="1" applyAlignment="1">
      <alignment horizontal="right" vertical="center"/>
    </xf>
    <xf numFmtId="184" fontId="50" fillId="0" borderId="0" xfId="1847" applyNumberFormat="1" applyFont="1" applyFill="1" applyBorder="1" applyAlignment="1">
      <alignment horizontal="right" vertical="center"/>
    </xf>
    <xf numFmtId="0" fontId="50" fillId="0" borderId="27" xfId="469" quotePrefix="1" applyFont="1" applyFill="1" applyBorder="1" applyAlignment="1">
      <alignment horizontal="center" vertical="center"/>
    </xf>
    <xf numFmtId="0" fontId="118" fillId="0" borderId="27" xfId="469" applyFont="1" applyFill="1" applyBorder="1" applyAlignment="1">
      <alignment horizontal="right" vertical="center"/>
    </xf>
    <xf numFmtId="0" fontId="123" fillId="0" borderId="27" xfId="469" applyFont="1" applyFill="1" applyBorder="1" applyAlignment="1">
      <alignment horizontal="right" vertical="center"/>
    </xf>
    <xf numFmtId="3" fontId="50" fillId="0" borderId="23" xfId="469" applyNumberFormat="1" applyFont="1" applyFill="1" applyBorder="1"/>
    <xf numFmtId="3" fontId="50" fillId="0" borderId="22" xfId="469" applyNumberFormat="1" applyFont="1" applyFill="1" applyBorder="1"/>
    <xf numFmtId="184" fontId="50" fillId="0" borderId="22" xfId="469" applyNumberFormat="1" applyFont="1" applyFill="1" applyBorder="1"/>
    <xf numFmtId="0" fontId="50" fillId="0" borderId="22" xfId="469" applyFont="1" applyFill="1" applyBorder="1"/>
    <xf numFmtId="0" fontId="118" fillId="0" borderId="0" xfId="469" applyFont="1" applyFill="1" applyAlignment="1">
      <alignment horizontal="right"/>
    </xf>
    <xf numFmtId="3" fontId="50" fillId="0" borderId="27" xfId="469" applyNumberFormat="1" applyFont="1" applyFill="1" applyBorder="1" applyAlignment="1">
      <alignment horizontal="center" vertical="center"/>
    </xf>
    <xf numFmtId="3" fontId="50" fillId="0" borderId="32" xfId="469" applyNumberFormat="1" applyFont="1" applyFill="1" applyBorder="1" applyAlignment="1">
      <alignment horizontal="center" vertical="center"/>
    </xf>
    <xf numFmtId="3" fontId="50" fillId="0" borderId="27" xfId="1847" applyNumberFormat="1" applyFont="1" applyFill="1" applyBorder="1" applyAlignment="1">
      <alignment horizontal="right" vertical="center"/>
    </xf>
    <xf numFmtId="0" fontId="116" fillId="0" borderId="24" xfId="469" applyFont="1" applyFill="1" applyBorder="1" applyAlignment="1">
      <alignment horizontal="center" vertical="center"/>
    </xf>
    <xf numFmtId="0" fontId="115" fillId="0" borderId="0" xfId="1998" applyFont="1" applyFill="1" applyAlignment="1">
      <alignment horizontal="left"/>
    </xf>
    <xf numFmtId="0" fontId="123" fillId="0" borderId="27" xfId="1966" applyFont="1" applyFill="1" applyBorder="1" applyAlignment="1">
      <alignment horizontal="right" vertical="center"/>
    </xf>
    <xf numFmtId="0" fontId="50" fillId="0" borderId="21" xfId="1998" applyFont="1" applyFill="1" applyBorder="1" applyAlignment="1" applyProtection="1">
      <alignment horizontal="right"/>
    </xf>
    <xf numFmtId="0" fontId="50" fillId="0" borderId="0" xfId="1998" applyFont="1" applyFill="1" applyAlignment="1">
      <alignment horizontal="center"/>
    </xf>
    <xf numFmtId="3" fontId="50" fillId="0" borderId="0" xfId="1998" applyNumberFormat="1" applyFont="1" applyFill="1" applyBorder="1" applyAlignment="1">
      <alignment horizontal="center"/>
    </xf>
    <xf numFmtId="0" fontId="118" fillId="0" borderId="27" xfId="1966" applyFont="1" applyFill="1" applyBorder="1" applyAlignment="1">
      <alignment horizontal="right" vertical="center"/>
    </xf>
    <xf numFmtId="0" fontId="116" fillId="0" borderId="24" xfId="1966" applyFont="1" applyFill="1" applyBorder="1" applyAlignment="1">
      <alignment horizontal="center" vertical="center"/>
    </xf>
    <xf numFmtId="3" fontId="50" fillId="0" borderId="0" xfId="1967" applyNumberFormat="1" applyFont="1" applyFill="1" applyBorder="1" applyAlignment="1">
      <alignment horizontal="right" vertical="center"/>
    </xf>
    <xf numFmtId="0" fontId="116" fillId="0" borderId="27" xfId="1966" quotePrefix="1" applyFont="1" applyFill="1" applyBorder="1" applyAlignment="1">
      <alignment horizontal="center" vertical="center"/>
    </xf>
    <xf numFmtId="0" fontId="118" fillId="0" borderId="0" xfId="1998" applyFont="1" applyFill="1" applyAlignment="1">
      <alignment horizontal="right"/>
    </xf>
    <xf numFmtId="3" fontId="50" fillId="0" borderId="28" xfId="1998" applyNumberFormat="1" applyFont="1" applyFill="1" applyBorder="1" applyAlignment="1"/>
    <xf numFmtId="3" fontId="50" fillId="47" borderId="0" xfId="1967" applyNumberFormat="1" applyFont="1" applyFill="1" applyBorder="1" applyAlignment="1">
      <alignment horizontal="left" vertical="center"/>
    </xf>
    <xf numFmtId="3" fontId="116" fillId="47" borderId="0" xfId="1967" applyNumberFormat="1" applyFont="1" applyFill="1" applyBorder="1" applyAlignment="1">
      <alignment horizontal="left" vertical="center"/>
    </xf>
    <xf numFmtId="0" fontId="64" fillId="0" borderId="0" xfId="1967" applyFont="1" applyFill="1"/>
    <xf numFmtId="0" fontId="147" fillId="0" borderId="0" xfId="1998" applyNumberFormat="1" applyFont="1" applyFill="1"/>
    <xf numFmtId="3" fontId="115" fillId="0" borderId="0" xfId="1998" applyNumberFormat="1" applyFont="1" applyFill="1" applyAlignment="1">
      <alignment horizontal="center"/>
    </xf>
    <xf numFmtId="193" fontId="50" fillId="47" borderId="0" xfId="1967" applyNumberFormat="1" applyFont="1" applyFill="1" applyBorder="1" applyAlignment="1">
      <alignment horizontal="right" vertical="center"/>
    </xf>
    <xf numFmtId="3" fontId="50" fillId="47" borderId="0" xfId="1970" applyNumberFormat="1" applyFont="1" applyFill="1" applyBorder="1" applyAlignment="1">
      <alignment horizontal="right" vertical="center"/>
    </xf>
    <xf numFmtId="3" fontId="50" fillId="47" borderId="0" xfId="1967" applyNumberFormat="1" applyFont="1" applyFill="1" applyBorder="1" applyAlignment="1">
      <alignment horizontal="right" vertical="center"/>
    </xf>
    <xf numFmtId="3" fontId="116" fillId="47" borderId="0" xfId="1969" applyNumberFormat="1" applyFont="1" applyFill="1" applyBorder="1" applyAlignment="1">
      <alignment vertical="center"/>
    </xf>
    <xf numFmtId="3" fontId="116" fillId="47" borderId="0" xfId="1970" applyNumberFormat="1" applyFont="1" applyFill="1" applyBorder="1" applyAlignment="1">
      <alignment horizontal="right" vertical="center"/>
    </xf>
    <xf numFmtId="3" fontId="116" fillId="47" borderId="0" xfId="1967" applyNumberFormat="1" applyFont="1" applyFill="1" applyBorder="1" applyAlignment="1">
      <alignment horizontal="right" vertical="center"/>
    </xf>
    <xf numFmtId="0" fontId="123" fillId="0" borderId="27" xfId="1967" applyFont="1" applyFill="1" applyBorder="1" applyAlignment="1">
      <alignment horizontal="center" vertical="top"/>
    </xf>
    <xf numFmtId="3" fontId="50" fillId="0" borderId="0" xfId="1998" applyNumberFormat="1" applyFont="1" applyFill="1" applyAlignment="1">
      <alignment horizontal="center"/>
    </xf>
    <xf numFmtId="0" fontId="118" fillId="0" borderId="28" xfId="1998" applyNumberFormat="1" applyFont="1" applyFill="1" applyBorder="1" applyAlignment="1">
      <alignment horizontal="right"/>
    </xf>
    <xf numFmtId="3" fontId="50" fillId="0" borderId="22" xfId="1998" applyNumberFormat="1" applyFont="1" applyFill="1" applyBorder="1" applyAlignment="1">
      <alignment horizontal="center"/>
    </xf>
    <xf numFmtId="3" fontId="50" fillId="0" borderId="0" xfId="1967" applyNumberFormat="1" applyFont="1" applyFill="1" applyBorder="1" applyAlignment="1">
      <alignment horizontal="center" vertical="center"/>
    </xf>
    <xf numFmtId="3" fontId="50" fillId="0" borderId="0" xfId="1967" applyNumberFormat="1" applyFont="1" applyFill="1" applyBorder="1" applyAlignment="1">
      <alignment horizontal="left" vertical="center"/>
    </xf>
    <xf numFmtId="3" fontId="50" fillId="0" borderId="0" xfId="1969" applyNumberFormat="1" applyFont="1" applyFill="1" applyBorder="1" applyAlignment="1">
      <alignment horizontal="right" vertical="center"/>
    </xf>
    <xf numFmtId="3" fontId="50" fillId="0" borderId="0" xfId="1969" applyNumberFormat="1" applyFont="1" applyFill="1" applyBorder="1" applyAlignment="1">
      <alignment vertical="center"/>
    </xf>
    <xf numFmtId="0" fontId="50" fillId="0" borderId="24" xfId="1966" applyFont="1" applyFill="1" applyBorder="1" applyAlignment="1">
      <alignment horizontal="center" vertical="center"/>
    </xf>
    <xf numFmtId="3" fontId="116" fillId="0" borderId="0" xfId="1967" applyNumberFormat="1" applyFont="1" applyFill="1" applyBorder="1" applyAlignment="1">
      <alignment horizontal="right" vertical="center"/>
    </xf>
    <xf numFmtId="0" fontId="50" fillId="0" borderId="22" xfId="1998" applyFont="1" applyFill="1" applyBorder="1" applyAlignment="1">
      <alignment horizontal="right" vertical="center"/>
    </xf>
    <xf numFmtId="0" fontId="50" fillId="0" borderId="0" xfId="1998" applyFont="1" applyFill="1" applyBorder="1" applyAlignment="1">
      <alignment horizontal="right" vertical="center"/>
    </xf>
    <xf numFmtId="0" fontId="50" fillId="0" borderId="21" xfId="1998" applyFont="1" applyFill="1" applyBorder="1" applyAlignment="1">
      <alignment horizontal="center"/>
    </xf>
    <xf numFmtId="3" fontId="50" fillId="0" borderId="21" xfId="1998" applyNumberFormat="1" applyFont="1" applyFill="1" applyBorder="1" applyAlignment="1">
      <alignment horizontal="center"/>
    </xf>
    <xf numFmtId="193" fontId="50" fillId="0" borderId="0" xfId="1967" applyNumberFormat="1" applyFont="1" applyFill="1" applyBorder="1" applyAlignment="1">
      <alignment horizontal="right" vertical="center"/>
    </xf>
    <xf numFmtId="0" fontId="117" fillId="0" borderId="27" xfId="1966" applyFont="1" applyFill="1" applyBorder="1" applyAlignment="1">
      <alignment horizontal="center" vertical="center"/>
    </xf>
    <xf numFmtId="0" fontId="50" fillId="0" borderId="22" xfId="1998" applyFont="1" applyFill="1" applyBorder="1" applyAlignment="1"/>
    <xf numFmtId="3" fontId="50" fillId="0" borderId="0" xfId="1966" applyNumberFormat="1" applyFont="1" applyFill="1" applyBorder="1" applyAlignment="1">
      <alignment horizontal="center" vertical="center"/>
    </xf>
    <xf numFmtId="178" fontId="121" fillId="0" borderId="0" xfId="1998" applyNumberFormat="1" applyFont="1" applyFill="1" applyBorder="1" applyAlignment="1">
      <alignment horizontal="left"/>
    </xf>
    <xf numFmtId="178" fontId="121" fillId="0" borderId="21" xfId="1998" applyNumberFormat="1" applyFont="1" applyFill="1" applyBorder="1" applyAlignment="1">
      <alignment horizontal="left"/>
    </xf>
    <xf numFmtId="0" fontId="144" fillId="0" borderId="0" xfId="1998" applyFont="1" applyFill="1" applyBorder="1" applyAlignment="1">
      <alignment horizontal="centerContinuous"/>
    </xf>
    <xf numFmtId="0" fontId="115" fillId="0" borderId="0" xfId="1998" applyFont="1" applyFill="1" applyBorder="1" applyAlignment="1">
      <alignment horizontal="centerContinuous"/>
    </xf>
    <xf numFmtId="0" fontId="50" fillId="0" borderId="0" xfId="1998" applyFont="1" applyFill="1" applyAlignment="1">
      <alignment horizontal="right"/>
    </xf>
    <xf numFmtId="0" fontId="50" fillId="0" borderId="0" xfId="1998" applyFont="1" applyFill="1" applyBorder="1" applyAlignment="1">
      <alignment horizontal="center"/>
    </xf>
    <xf numFmtId="3" fontId="115" fillId="0" borderId="0" xfId="1998" applyNumberFormat="1" applyFont="1" applyFill="1" applyBorder="1" applyAlignment="1">
      <alignment horizontal="left"/>
    </xf>
    <xf numFmtId="3" fontId="50" fillId="0" borderId="0" xfId="1998" applyNumberFormat="1" applyFont="1" applyFill="1" applyAlignment="1"/>
    <xf numFmtId="0" fontId="50" fillId="0" borderId="0" xfId="1998" applyFont="1" applyFill="1"/>
    <xf numFmtId="3" fontId="50" fillId="0" borderId="0" xfId="1998" applyNumberFormat="1" applyFont="1" applyFill="1" applyAlignment="1">
      <alignment horizontal="right"/>
    </xf>
    <xf numFmtId="3" fontId="50" fillId="0" borderId="0" xfId="1998" applyNumberFormat="1" applyFont="1" applyFill="1" applyBorder="1" applyAlignment="1">
      <alignment horizontal="right"/>
    </xf>
    <xf numFmtId="3" fontId="50" fillId="0" borderId="0" xfId="1998" applyNumberFormat="1" applyFont="1" applyFill="1"/>
    <xf numFmtId="3" fontId="50" fillId="0" borderId="22" xfId="1998" applyNumberFormat="1" applyFont="1" applyFill="1" applyBorder="1" applyAlignment="1">
      <alignment horizontal="right"/>
    </xf>
    <xf numFmtId="0" fontId="50" fillId="0" borderId="27" xfId="1998" quotePrefix="1" applyFont="1" applyFill="1" applyBorder="1" applyAlignment="1">
      <alignment horizontal="center" vertical="center"/>
    </xf>
    <xf numFmtId="3" fontId="50" fillId="0" borderId="0" xfId="1970" applyNumberFormat="1" applyFont="1" applyFill="1" applyBorder="1" applyAlignment="1">
      <alignment horizontal="right" vertical="center"/>
    </xf>
    <xf numFmtId="3" fontId="50" fillId="0" borderId="37" xfId="1998" applyNumberFormat="1" applyFont="1" applyFill="1" applyBorder="1" applyAlignment="1">
      <alignment horizontal="center" vertical="center"/>
    </xf>
    <xf numFmtId="0" fontId="50" fillId="0" borderId="22" xfId="1998" applyFont="1" applyFill="1" applyBorder="1" applyAlignment="1">
      <alignment horizontal="centerContinuous" vertical="center"/>
    </xf>
    <xf numFmtId="0" fontId="50" fillId="0" borderId="28" xfId="1998" applyFont="1" applyFill="1" applyBorder="1" applyAlignment="1">
      <alignment horizontal="centerContinuous" vertical="center"/>
    </xf>
    <xf numFmtId="0" fontId="50" fillId="0" borderId="0" xfId="1998" applyFont="1" applyFill="1" applyBorder="1" applyAlignment="1">
      <alignment horizontal="left" vertical="center"/>
    </xf>
    <xf numFmtId="3" fontId="50" fillId="0" borderId="0" xfId="1998" applyNumberFormat="1" applyFont="1" applyFill="1" applyBorder="1" applyAlignment="1">
      <alignment horizontal="left" vertical="center"/>
    </xf>
    <xf numFmtId="3" fontId="50" fillId="0" borderId="0" xfId="1998" applyNumberFormat="1" applyFont="1" applyFill="1" applyBorder="1" applyAlignment="1">
      <alignment horizontal="left"/>
    </xf>
    <xf numFmtId="0" fontId="115" fillId="0" borderId="0" xfId="1998" applyFont="1" applyFill="1" applyAlignment="1">
      <alignment horizontal="centerContinuous"/>
    </xf>
    <xf numFmtId="0" fontId="50" fillId="0" borderId="0" xfId="1998" applyFont="1" applyFill="1" applyAlignment="1"/>
    <xf numFmtId="0" fontId="50" fillId="0" borderId="0" xfId="1998" applyFont="1" applyFill="1" applyBorder="1" applyAlignment="1"/>
    <xf numFmtId="3" fontId="50" fillId="0" borderId="22" xfId="1998" applyNumberFormat="1" applyFont="1" applyFill="1" applyBorder="1" applyAlignment="1"/>
    <xf numFmtId="3" fontId="50" fillId="0" borderId="0" xfId="1966" applyNumberFormat="1" applyFont="1" applyFill="1" applyBorder="1" applyAlignment="1">
      <alignment vertical="center"/>
    </xf>
    <xf numFmtId="3" fontId="50" fillId="0" borderId="21" xfId="1998" applyNumberFormat="1" applyFont="1" applyFill="1" applyBorder="1"/>
    <xf numFmtId="0" fontId="50" fillId="0" borderId="21" xfId="1998" applyFont="1" applyFill="1" applyBorder="1"/>
    <xf numFmtId="3" fontId="115" fillId="0" borderId="0" xfId="1998" applyNumberFormat="1" applyFont="1" applyFill="1" applyAlignment="1">
      <alignment horizontal="centerContinuous"/>
    </xf>
    <xf numFmtId="0" fontId="2" fillId="0" borderId="0" xfId="1998"/>
    <xf numFmtId="0" fontId="50" fillId="0" borderId="31" xfId="2004" applyFont="1" applyFill="1" applyBorder="1" applyAlignment="1">
      <alignment horizontal="centerContinuous" vertical="center"/>
    </xf>
    <xf numFmtId="0" fontId="50" fillId="0" borderId="33" xfId="2004" applyFont="1" applyFill="1" applyBorder="1" applyAlignment="1">
      <alignment horizontal="centerContinuous" vertical="center"/>
    </xf>
    <xf numFmtId="0" fontId="50" fillId="0" borderId="25" xfId="2004" applyFont="1" applyFill="1" applyBorder="1" applyAlignment="1">
      <alignment vertical="center"/>
    </xf>
    <xf numFmtId="0" fontId="145" fillId="0" borderId="26" xfId="2004" applyFont="1" applyFill="1" applyBorder="1" applyAlignment="1">
      <alignment horizontal="left" vertical="center"/>
    </xf>
    <xf numFmtId="0" fontId="2" fillId="0" borderId="0" xfId="832"/>
    <xf numFmtId="0" fontId="40" fillId="0" borderId="0" xfId="1846" applyFont="1" applyFill="1" applyBorder="1" applyAlignment="1">
      <alignment horizontal="center"/>
    </xf>
    <xf numFmtId="0" fontId="40" fillId="0" borderId="0" xfId="1846" applyFont="1" applyFill="1" applyBorder="1" applyAlignment="1">
      <alignment horizontal="center" vertical="center"/>
    </xf>
    <xf numFmtId="0" fontId="38" fillId="0" borderId="0" xfId="1846" applyFont="1" applyFill="1" applyBorder="1" applyAlignment="1">
      <alignment horizontal="center"/>
    </xf>
    <xf numFmtId="0" fontId="40" fillId="0" borderId="0" xfId="1882" applyFont="1" applyFill="1" applyBorder="1"/>
    <xf numFmtId="0" fontId="42" fillId="0" borderId="27" xfId="1882" applyFont="1" applyFill="1" applyBorder="1" applyAlignment="1">
      <alignment horizontal="center" vertical="center"/>
    </xf>
    <xf numFmtId="0" fontId="37" fillId="0" borderId="0" xfId="1882" applyFont="1" applyFill="1" applyAlignment="1">
      <alignment horizontal="centerContinuous"/>
    </xf>
    <xf numFmtId="0" fontId="38" fillId="0" borderId="0" xfId="1882" applyFont="1" applyFill="1" applyAlignment="1">
      <alignment horizontal="centerContinuous"/>
    </xf>
    <xf numFmtId="0" fontId="37" fillId="0" borderId="0" xfId="1882" applyFont="1" applyFill="1" applyBorder="1"/>
    <xf numFmtId="0" fontId="40" fillId="0" borderId="21" xfId="1882" applyFont="1" applyFill="1" applyBorder="1" applyAlignment="1"/>
    <xf numFmtId="0" fontId="40" fillId="0" borderId="21" xfId="1882" applyFont="1" applyFill="1" applyBorder="1" applyAlignment="1">
      <alignment horizontal="right"/>
    </xf>
    <xf numFmtId="0" fontId="40" fillId="0" borderId="0" xfId="1882" applyFont="1" applyFill="1" applyBorder="1" applyAlignment="1">
      <alignment horizontal="left"/>
    </xf>
    <xf numFmtId="0" fontId="40" fillId="0" borderId="23" xfId="1882" applyFont="1" applyFill="1" applyBorder="1" applyAlignment="1">
      <alignment horizontal="centerContinuous" vertical="center" shrinkToFit="1"/>
    </xf>
    <xf numFmtId="0" fontId="40" fillId="0" borderId="37" xfId="1882" applyFont="1" applyFill="1" applyBorder="1" applyAlignment="1">
      <alignment horizontal="center" vertical="center"/>
    </xf>
    <xf numFmtId="0" fontId="40" fillId="0" borderId="33" xfId="1882" applyFont="1" applyFill="1" applyBorder="1" applyAlignment="1">
      <alignment horizontal="center" vertical="center"/>
    </xf>
    <xf numFmtId="0" fontId="40" fillId="0" borderId="0" xfId="1882" applyFont="1" applyFill="1" applyBorder="1" applyAlignment="1">
      <alignment horizontal="centerContinuous" vertical="center" shrinkToFit="1"/>
    </xf>
    <xf numFmtId="0" fontId="43" fillId="0" borderId="24" xfId="1882" quotePrefix="1" applyFont="1" applyFill="1" applyBorder="1" applyAlignment="1">
      <alignment horizontal="center" vertical="center"/>
    </xf>
    <xf numFmtId="0" fontId="43" fillId="0" borderId="27" xfId="1882" quotePrefix="1" applyFont="1" applyFill="1" applyBorder="1" applyAlignment="1">
      <alignment horizontal="center" vertical="center"/>
    </xf>
    <xf numFmtId="0" fontId="38" fillId="0" borderId="0" xfId="1882" applyFont="1" applyFill="1" applyBorder="1" applyAlignment="1">
      <alignment horizontal="centerContinuous"/>
    </xf>
    <xf numFmtId="0" fontId="38" fillId="0" borderId="0" xfId="1882" applyFont="1" applyFill="1" applyBorder="1" applyAlignment="1">
      <alignment horizontal="right"/>
    </xf>
    <xf numFmtId="0" fontId="40" fillId="0" borderId="21" xfId="1882" applyFont="1" applyFill="1" applyBorder="1"/>
    <xf numFmtId="0" fontId="40" fillId="0" borderId="33" xfId="1882" applyFont="1" applyFill="1" applyBorder="1" applyAlignment="1">
      <alignment horizontal="centerContinuous" vertical="center"/>
    </xf>
    <xf numFmtId="0" fontId="40" fillId="0" borderId="29" xfId="1882" applyFont="1" applyFill="1" applyBorder="1" applyAlignment="1">
      <alignment horizontal="centerContinuous" vertical="center"/>
    </xf>
    <xf numFmtId="0" fontId="40" fillId="0" borderId="26" xfId="1882" applyFont="1" applyFill="1" applyBorder="1" applyAlignment="1">
      <alignment horizontal="centerContinuous" vertical="center"/>
    </xf>
    <xf numFmtId="0" fontId="40" fillId="0" borderId="28" xfId="1882" applyFont="1" applyFill="1" applyBorder="1" applyAlignment="1">
      <alignment horizontal="centerContinuous" vertical="center"/>
    </xf>
    <xf numFmtId="0" fontId="40" fillId="0" borderId="23" xfId="1882" applyFont="1" applyFill="1" applyBorder="1" applyAlignment="1">
      <alignment horizontal="centerContinuous" vertical="center"/>
    </xf>
    <xf numFmtId="0" fontId="40" fillId="0" borderId="0" xfId="1882" applyFont="1" applyFill="1" applyBorder="1" applyAlignment="1">
      <alignment horizontal="centerContinuous" vertical="center"/>
    </xf>
    <xf numFmtId="0" fontId="42" fillId="0" borderId="24" xfId="1882" quotePrefix="1" applyFont="1" applyFill="1" applyBorder="1" applyAlignment="1">
      <alignment horizontal="center" vertical="center"/>
    </xf>
    <xf numFmtId="0" fontId="42" fillId="0" borderId="27" xfId="1882" quotePrefix="1" applyFont="1" applyFill="1" applyBorder="1" applyAlignment="1">
      <alignment horizontal="center" vertical="center"/>
    </xf>
    <xf numFmtId="0" fontId="42" fillId="0" borderId="0" xfId="1846" applyFont="1" applyFill="1" applyBorder="1" applyAlignment="1">
      <alignment horizontal="right" vertical="center"/>
    </xf>
    <xf numFmtId="0" fontId="43" fillId="0" borderId="0" xfId="1846" applyFont="1" applyFill="1" applyBorder="1" applyAlignment="1">
      <alignment vertical="center"/>
    </xf>
    <xf numFmtId="0" fontId="43" fillId="0" borderId="23" xfId="1882" applyFont="1" applyFill="1" applyBorder="1" applyAlignment="1">
      <alignment horizontal="distributed" vertical="center"/>
    </xf>
    <xf numFmtId="193" fontId="43" fillId="0" borderId="22" xfId="1882" applyNumberFormat="1" applyFont="1" applyFill="1" applyBorder="1" applyAlignment="1">
      <alignment vertical="center"/>
    </xf>
    <xf numFmtId="0" fontId="43" fillId="0" borderId="28" xfId="1882" applyFont="1" applyFill="1" applyBorder="1" applyAlignment="1">
      <alignment horizontal="right" vertical="center"/>
    </xf>
    <xf numFmtId="0" fontId="40" fillId="0" borderId="0" xfId="1882" applyFont="1" applyFill="1"/>
    <xf numFmtId="202" fontId="40" fillId="0" borderId="0" xfId="1882" applyNumberFormat="1" applyFont="1" applyFill="1"/>
    <xf numFmtId="0" fontId="40" fillId="0" borderId="0" xfId="1882" applyFont="1" applyFill="1" applyAlignment="1">
      <alignment horizontal="right"/>
    </xf>
    <xf numFmtId="0" fontId="40" fillId="0" borderId="0" xfId="1882" applyFont="1" applyFill="1" applyAlignment="1">
      <alignment horizontal="left"/>
    </xf>
    <xf numFmtId="0" fontId="40" fillId="0" borderId="0" xfId="1882" applyFont="1" applyFill="1" applyAlignment="1"/>
    <xf numFmtId="0" fontId="40" fillId="0" borderId="0" xfId="1882" applyFont="1" applyFill="1" applyBorder="1" applyAlignment="1">
      <alignment horizontal="right"/>
    </xf>
    <xf numFmtId="0" fontId="37" fillId="0" borderId="0" xfId="1882" applyFont="1" applyFill="1"/>
    <xf numFmtId="0" fontId="37" fillId="0" borderId="0" xfId="1882" applyFont="1" applyFill="1" applyBorder="1" applyAlignment="1">
      <alignment horizontal="right"/>
    </xf>
    <xf numFmtId="0" fontId="40" fillId="0" borderId="35" xfId="1882" applyFont="1" applyFill="1" applyBorder="1" applyAlignment="1">
      <alignment horizontal="centerContinuous" vertical="center"/>
    </xf>
    <xf numFmtId="0" fontId="40" fillId="0" borderId="40" xfId="1882" applyFont="1" applyFill="1" applyBorder="1" applyAlignment="1">
      <alignment horizontal="centerContinuous" vertical="center"/>
    </xf>
    <xf numFmtId="0" fontId="40" fillId="0" borderId="42" xfId="1882" applyFont="1" applyFill="1" applyBorder="1" applyAlignment="1">
      <alignment horizontal="centerContinuous" vertical="center"/>
    </xf>
    <xf numFmtId="0" fontId="40" fillId="0" borderId="22" xfId="1882" applyFont="1" applyFill="1" applyBorder="1" applyAlignment="1">
      <alignment horizontal="centerContinuous" vertical="center"/>
    </xf>
    <xf numFmtId="0" fontId="40" fillId="0" borderId="35" xfId="1882" applyNumberFormat="1" applyFont="1" applyFill="1" applyBorder="1" applyAlignment="1">
      <alignment horizontal="centerContinuous" vertical="center"/>
    </xf>
    <xf numFmtId="0" fontId="40" fillId="0" borderId="40" xfId="1882" applyNumberFormat="1" applyFont="1" applyFill="1" applyBorder="1" applyAlignment="1">
      <alignment horizontal="centerContinuous" vertical="center"/>
    </xf>
    <xf numFmtId="0" fontId="40" fillId="0" borderId="42" xfId="1882" applyNumberFormat="1" applyFont="1" applyFill="1" applyBorder="1" applyAlignment="1">
      <alignment horizontal="centerContinuous" vertical="center"/>
    </xf>
    <xf numFmtId="0" fontId="40" fillId="0" borderId="27" xfId="1882" applyFont="1" applyFill="1" applyBorder="1" applyAlignment="1">
      <alignment horizontal="centerContinuous" vertical="center"/>
    </xf>
    <xf numFmtId="0" fontId="40" fillId="0" borderId="25" xfId="1882" applyFont="1" applyFill="1" applyBorder="1" applyAlignment="1">
      <alignment horizontal="centerContinuous" vertical="center"/>
    </xf>
    <xf numFmtId="0" fontId="40" fillId="0" borderId="24" xfId="1882" applyFont="1" applyFill="1" applyBorder="1" applyAlignment="1">
      <alignment horizontal="centerContinuous" vertical="center"/>
    </xf>
    <xf numFmtId="0" fontId="40" fillId="0" borderId="25" xfId="1882" applyFont="1" applyFill="1" applyBorder="1" applyAlignment="1">
      <alignment horizontal="center" vertical="center"/>
    </xf>
    <xf numFmtId="0" fontId="40" fillId="0" borderId="25" xfId="1882" applyFont="1" applyFill="1" applyBorder="1" applyAlignment="1">
      <alignment horizontal="left" vertical="center"/>
    </xf>
    <xf numFmtId="0" fontId="40" fillId="0" borderId="25" xfId="1882" applyFont="1" applyFill="1" applyBorder="1" applyAlignment="1">
      <alignment horizontal="center" vertical="center" shrinkToFit="1"/>
    </xf>
    <xf numFmtId="0" fontId="40" fillId="0" borderId="27" xfId="1882" applyFont="1" applyFill="1" applyBorder="1" applyAlignment="1">
      <alignment vertical="center"/>
    </xf>
    <xf numFmtId="0" fontId="40" fillId="0" borderId="27" xfId="1882" applyFont="1" applyFill="1" applyBorder="1" applyAlignment="1">
      <alignment horizontal="left" vertical="center"/>
    </xf>
    <xf numFmtId="0" fontId="40" fillId="0" borderId="23" xfId="1882" applyFont="1" applyFill="1" applyBorder="1" applyAlignment="1">
      <alignment horizontal="center" vertical="center"/>
    </xf>
    <xf numFmtId="0" fontId="40" fillId="0" borderId="26" xfId="1882" applyFont="1" applyFill="1" applyBorder="1" applyAlignment="1">
      <alignment horizontal="centerContinuous" vertical="center" shrinkToFit="1"/>
    </xf>
    <xf numFmtId="202" fontId="43" fillId="0" borderId="0" xfId="1882" applyNumberFormat="1" applyFont="1" applyFill="1" applyBorder="1" applyAlignment="1">
      <alignment vertical="center"/>
    </xf>
    <xf numFmtId="0" fontId="41" fillId="0" borderId="24" xfId="1882" applyFont="1" applyBorder="1" applyAlignment="1">
      <alignment horizontal="center" vertical="center"/>
    </xf>
    <xf numFmtId="0" fontId="40" fillId="0" borderId="24" xfId="1882" applyFont="1" applyBorder="1" applyAlignment="1">
      <alignment horizontal="center" vertical="center"/>
    </xf>
    <xf numFmtId="0" fontId="43" fillId="0" borderId="27" xfId="1882" applyFont="1" applyBorder="1" applyAlignment="1">
      <alignment horizontal="right" vertical="center"/>
    </xf>
    <xf numFmtId="202" fontId="43" fillId="0" borderId="0" xfId="1882" applyNumberFormat="1" applyFont="1" applyFill="1" applyBorder="1" applyAlignment="1">
      <alignment horizontal="right" vertical="center" shrinkToFit="1"/>
    </xf>
    <xf numFmtId="0" fontId="42" fillId="0" borderId="27" xfId="1882" applyFont="1" applyBorder="1" applyAlignment="1">
      <alignment horizontal="center" vertical="center"/>
    </xf>
    <xf numFmtId="0" fontId="43" fillId="0" borderId="0" xfId="1882" applyFont="1" applyBorder="1" applyAlignment="1">
      <alignment horizontal="right" vertical="center"/>
    </xf>
    <xf numFmtId="0" fontId="43" fillId="0" borderId="0" xfId="1882" applyFont="1" applyFill="1" applyAlignment="1">
      <alignment horizontal="right"/>
    </xf>
    <xf numFmtId="202" fontId="42" fillId="47" borderId="0" xfId="1882" applyNumberFormat="1" applyFont="1" applyFill="1" applyBorder="1" applyAlignment="1">
      <alignment horizontal="right" vertical="center" shrinkToFit="1"/>
    </xf>
    <xf numFmtId="202" fontId="42" fillId="47" borderId="0" xfId="1882" applyNumberFormat="1" applyFont="1" applyFill="1" applyBorder="1" applyAlignment="1">
      <alignment horizontal="right" vertical="center"/>
    </xf>
    <xf numFmtId="202" fontId="42" fillId="47" borderId="27" xfId="1882" applyNumberFormat="1" applyFont="1" applyFill="1" applyBorder="1" applyAlignment="1">
      <alignment vertical="center" shrinkToFit="1"/>
    </xf>
    <xf numFmtId="202" fontId="42" fillId="47" borderId="0" xfId="1882" applyNumberFormat="1" applyFont="1" applyFill="1" applyBorder="1" applyAlignment="1">
      <alignment vertical="center" shrinkToFit="1"/>
    </xf>
    <xf numFmtId="202" fontId="43" fillId="47" borderId="0" xfId="1882" applyNumberFormat="1" applyFont="1" applyFill="1" applyBorder="1" applyAlignment="1">
      <alignment vertical="center"/>
    </xf>
    <xf numFmtId="193" fontId="43" fillId="47" borderId="22" xfId="1882" applyNumberFormat="1" applyFont="1" applyFill="1" applyBorder="1" applyAlignment="1">
      <alignment vertical="center"/>
    </xf>
    <xf numFmtId="0" fontId="37" fillId="0" borderId="0" xfId="1882" quotePrefix="1" applyFont="1" applyFill="1"/>
    <xf numFmtId="178" fontId="44" fillId="0" borderId="0" xfId="1882" applyNumberFormat="1" applyFont="1" applyFill="1" applyBorder="1" applyAlignment="1">
      <alignment horizontal="left"/>
    </xf>
    <xf numFmtId="0" fontId="36" fillId="0" borderId="0" xfId="1882" applyNumberFormat="1" applyFont="1" applyFill="1"/>
    <xf numFmtId="0" fontId="38" fillId="0" borderId="0" xfId="1882" applyFont="1" applyFill="1" applyAlignment="1">
      <alignment horizontal="left"/>
    </xf>
    <xf numFmtId="202" fontId="42" fillId="47" borderId="0" xfId="1882" applyNumberFormat="1" applyFont="1" applyFill="1" applyBorder="1" applyAlignment="1">
      <alignment vertical="center"/>
    </xf>
    <xf numFmtId="202" fontId="43" fillId="47" borderId="0" xfId="1882" applyNumberFormat="1" applyFont="1" applyFill="1" applyBorder="1" applyAlignment="1">
      <alignment horizontal="right" vertical="center"/>
    </xf>
    <xf numFmtId="202" fontId="43" fillId="0" borderId="0" xfId="1882" applyNumberFormat="1" applyFont="1" applyFill="1" applyBorder="1" applyAlignment="1">
      <alignment horizontal="right" vertical="center"/>
    </xf>
    <xf numFmtId="202" fontId="43" fillId="0" borderId="24" xfId="1882" applyNumberFormat="1" applyFont="1" applyFill="1" applyBorder="1" applyAlignment="1">
      <alignment horizontal="right" vertical="center"/>
    </xf>
    <xf numFmtId="202" fontId="43" fillId="47" borderId="22" xfId="1882" applyNumberFormat="1" applyFont="1" applyFill="1" applyBorder="1" applyAlignment="1">
      <alignment horizontal="right" vertical="center"/>
    </xf>
    <xf numFmtId="193" fontId="43" fillId="0" borderId="23" xfId="1882" applyNumberFormat="1" applyFont="1" applyFill="1" applyBorder="1" applyAlignment="1">
      <alignment vertical="center"/>
    </xf>
    <xf numFmtId="0" fontId="40" fillId="0" borderId="42" xfId="1882" applyFont="1" applyFill="1" applyBorder="1" applyAlignment="1">
      <alignment horizontal="center" vertical="center"/>
    </xf>
    <xf numFmtId="0" fontId="40" fillId="0" borderId="28" xfId="1882" applyFont="1" applyFill="1" applyBorder="1" applyAlignment="1">
      <alignment horizontal="center" vertical="center"/>
    </xf>
    <xf numFmtId="0" fontId="40" fillId="0" borderId="22" xfId="1882" applyFont="1" applyFill="1" applyBorder="1" applyAlignment="1">
      <alignment horizontal="center" vertical="center"/>
    </xf>
    <xf numFmtId="0" fontId="40" fillId="0" borderId="0" xfId="1882" applyFont="1" applyFill="1" applyBorder="1" applyAlignment="1">
      <alignment horizontal="center" vertical="center"/>
    </xf>
    <xf numFmtId="0" fontId="40" fillId="0" borderId="24" xfId="1882" applyFont="1" applyFill="1" applyBorder="1" applyAlignment="1">
      <alignment horizontal="center" vertical="center"/>
    </xf>
    <xf numFmtId="0" fontId="40" fillId="0" borderId="27" xfId="1882" applyFont="1" applyFill="1" applyBorder="1" applyAlignment="1">
      <alignment horizontal="center" vertical="center"/>
    </xf>
    <xf numFmtId="0" fontId="50" fillId="0" borderId="0" xfId="1998" applyFont="1" applyFill="1" applyBorder="1" applyAlignment="1">
      <alignment horizontal="center" vertical="center"/>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0" fontId="50" fillId="0" borderId="22" xfId="1998" applyFont="1" applyFill="1" applyBorder="1" applyAlignment="1">
      <alignment horizontal="center" vertical="center"/>
    </xf>
    <xf numFmtId="0" fontId="2" fillId="0" borderId="0" xfId="1972"/>
    <xf numFmtId="0" fontId="50" fillId="0" borderId="21" xfId="2004" applyFont="1" applyBorder="1" applyAlignment="1">
      <alignment horizontal="right"/>
    </xf>
    <xf numFmtId="37" fontId="50" fillId="0" borderId="21" xfId="2004" applyNumberFormat="1" applyFont="1" applyBorder="1" applyAlignment="1">
      <alignment horizontal="right"/>
    </xf>
    <xf numFmtId="0" fontId="118" fillId="0" borderId="27" xfId="2005" applyFont="1" applyFill="1" applyBorder="1" applyAlignment="1">
      <alignment horizontal="right" vertical="center"/>
    </xf>
    <xf numFmtId="0" fontId="50" fillId="0" borderId="24" xfId="2004" quotePrefix="1" applyFont="1" applyFill="1" applyBorder="1" applyAlignment="1">
      <alignment horizontal="center" vertical="center"/>
    </xf>
    <xf numFmtId="0" fontId="50" fillId="0" borderId="27" xfId="2004" quotePrefix="1" applyFont="1" applyFill="1" applyBorder="1" applyAlignment="1">
      <alignment horizontal="center" vertical="center"/>
    </xf>
    <xf numFmtId="0" fontId="116" fillId="0" borderId="24" xfId="2004" quotePrefix="1" applyFont="1" applyFill="1" applyBorder="1" applyAlignment="1">
      <alignment horizontal="center" vertical="center"/>
    </xf>
    <xf numFmtId="0" fontId="116" fillId="0" borderId="27" xfId="2004" quotePrefix="1" applyFont="1" applyFill="1" applyBorder="1" applyAlignment="1">
      <alignment horizontal="center" vertical="center"/>
    </xf>
    <xf numFmtId="0" fontId="50" fillId="0" borderId="22" xfId="2004" applyFont="1" applyFill="1" applyBorder="1" applyAlignment="1">
      <alignment horizontal="right"/>
    </xf>
    <xf numFmtId="0" fontId="50" fillId="0" borderId="22" xfId="2004" applyFont="1" applyFill="1" applyBorder="1" applyAlignment="1">
      <alignment horizontal="center"/>
    </xf>
    <xf numFmtId="0" fontId="50" fillId="0" borderId="0" xfId="2004" applyFont="1" applyFill="1" applyBorder="1" applyAlignment="1">
      <alignment horizontal="left"/>
    </xf>
    <xf numFmtId="193" fontId="50" fillId="0" borderId="0" xfId="2004" applyNumberFormat="1" applyFont="1" applyFill="1" applyAlignment="1"/>
    <xf numFmtId="178" fontId="121" fillId="0" borderId="0" xfId="2005" applyNumberFormat="1" applyFont="1" applyFill="1" applyBorder="1" applyAlignment="1">
      <alignment horizontal="left"/>
    </xf>
    <xf numFmtId="0" fontId="118" fillId="0" borderId="0" xfId="2004" applyFont="1" applyFill="1" applyAlignment="1"/>
    <xf numFmtId="0" fontId="50" fillId="0" borderId="24" xfId="2005" applyFont="1" applyFill="1" applyBorder="1" applyAlignment="1">
      <alignment horizontal="center" vertical="center"/>
    </xf>
    <xf numFmtId="182" fontId="50" fillId="0" borderId="0" xfId="1999" applyFont="1" applyBorder="1" applyAlignment="1">
      <alignment horizontal="center" vertical="center"/>
    </xf>
    <xf numFmtId="182" fontId="50" fillId="0" borderId="22" xfId="1999" applyFont="1" applyBorder="1" applyAlignment="1">
      <alignment horizontal="center" vertical="center"/>
    </xf>
    <xf numFmtId="182" fontId="50" fillId="0" borderId="37" xfId="1999" applyFont="1" applyBorder="1" applyAlignment="1">
      <alignment horizontal="center" vertical="center"/>
    </xf>
    <xf numFmtId="0" fontId="117" fillId="0" borderId="27" xfId="2005" applyFont="1" applyFill="1" applyBorder="1" applyAlignment="1">
      <alignment horizontal="center" vertical="center"/>
    </xf>
    <xf numFmtId="0" fontId="50" fillId="0" borderId="0" xfId="2004" applyFont="1" applyFill="1" applyBorder="1" applyAlignment="1"/>
    <xf numFmtId="0" fontId="50" fillId="0" borderId="0" xfId="2004" applyFont="1" applyFill="1" applyBorder="1" applyAlignment="1">
      <alignment horizontal="right"/>
    </xf>
    <xf numFmtId="193" fontId="50" fillId="0" borderId="0" xfId="2004" applyNumberFormat="1" applyFont="1" applyFill="1" applyBorder="1" applyAlignment="1">
      <alignment horizontal="right" vertical="center"/>
    </xf>
    <xf numFmtId="0" fontId="118" fillId="0" borderId="0" xfId="2004" applyFont="1" applyFill="1"/>
    <xf numFmtId="0" fontId="118" fillId="0" borderId="0" xfId="2004" applyFont="1" applyFill="1" applyAlignment="1">
      <alignment horizontal="right"/>
    </xf>
    <xf numFmtId="193" fontId="50" fillId="0" borderId="0" xfId="1970" applyNumberFormat="1" applyFont="1" applyFill="1" applyBorder="1" applyAlignment="1">
      <alignment horizontal="right" vertical="center"/>
    </xf>
    <xf numFmtId="3" fontId="116" fillId="0" borderId="24" xfId="1969" applyNumberFormat="1" applyFont="1" applyFill="1" applyBorder="1" applyAlignment="1">
      <alignment horizontal="center" vertical="center"/>
    </xf>
    <xf numFmtId="3" fontId="117" fillId="0" borderId="27" xfId="1969" applyNumberFormat="1" applyFont="1" applyFill="1" applyBorder="1" applyAlignment="1">
      <alignment horizontal="center" vertical="center"/>
    </xf>
    <xf numFmtId="0" fontId="115" fillId="0" borderId="0" xfId="2004" applyFont="1" applyAlignment="1">
      <alignment horizontal="centerContinuous"/>
    </xf>
    <xf numFmtId="0" fontId="50" fillId="0" borderId="21" xfId="2004" applyFont="1" applyBorder="1"/>
    <xf numFmtId="0" fontId="50" fillId="0" borderId="0" xfId="2004" applyFont="1" applyBorder="1" applyAlignment="1">
      <alignment horizontal="centerContinuous" vertical="center"/>
    </xf>
    <xf numFmtId="0" fontId="50" fillId="0" borderId="24" xfId="2005" applyNumberFormat="1" applyFont="1" applyFill="1" applyBorder="1" applyAlignment="1">
      <alignment horizontal="center" vertical="center"/>
    </xf>
    <xf numFmtId="0" fontId="50" fillId="0" borderId="22" xfId="2004" applyFont="1" applyFill="1" applyBorder="1"/>
    <xf numFmtId="3" fontId="50" fillId="0" borderId="0" xfId="2004" applyNumberFormat="1" applyFont="1" applyFill="1" applyBorder="1" applyAlignment="1">
      <alignment horizontal="right" vertical="top"/>
    </xf>
    <xf numFmtId="0" fontId="50" fillId="0" borderId="0" xfId="2004" applyFont="1" applyFill="1" applyAlignment="1">
      <alignment horizontal="left"/>
    </xf>
    <xf numFmtId="0" fontId="115" fillId="0" borderId="0" xfId="2004" applyFont="1" applyBorder="1" applyAlignment="1">
      <alignment horizontal="left"/>
    </xf>
    <xf numFmtId="0" fontId="115" fillId="0" borderId="0" xfId="2004" applyFont="1" applyBorder="1" applyAlignment="1">
      <alignment horizontal="centerContinuous"/>
    </xf>
    <xf numFmtId="0" fontId="50" fillId="0" borderId="0" xfId="2004" applyFont="1" applyBorder="1" applyAlignment="1">
      <alignment horizontal="left"/>
    </xf>
    <xf numFmtId="0" fontId="50" fillId="0" borderId="27" xfId="2004" applyFont="1" applyBorder="1" applyAlignment="1">
      <alignment horizontal="centerContinuous" vertical="center"/>
    </xf>
    <xf numFmtId="0" fontId="50" fillId="0" borderId="0" xfId="2004" applyFont="1" applyBorder="1" applyAlignment="1">
      <alignment horizontal="left" vertical="center"/>
    </xf>
    <xf numFmtId="0" fontId="50" fillId="0" borderId="28" xfId="2004" applyFont="1" applyBorder="1" applyAlignment="1">
      <alignment horizontal="centerContinuous" vertical="center"/>
    </xf>
    <xf numFmtId="0" fontId="50" fillId="0" borderId="22" xfId="2004" applyFont="1" applyBorder="1" applyAlignment="1">
      <alignment horizontal="centerContinuous" vertical="center"/>
    </xf>
    <xf numFmtId="0" fontId="118" fillId="0" borderId="28" xfId="2004" applyFont="1" applyFill="1" applyBorder="1"/>
    <xf numFmtId="0" fontId="119" fillId="0" borderId="0" xfId="2004" applyFont="1" applyBorder="1"/>
    <xf numFmtId="193" fontId="50" fillId="47" borderId="0" xfId="2005" applyNumberFormat="1" applyFont="1" applyFill="1" applyBorder="1" applyAlignment="1">
      <alignment horizontal="right" vertical="center"/>
    </xf>
    <xf numFmtId="0" fontId="118" fillId="0" borderId="0" xfId="2004" applyFont="1" applyFill="1" applyBorder="1" applyAlignment="1">
      <alignment horizontal="right"/>
    </xf>
    <xf numFmtId="0" fontId="118" fillId="0" borderId="0" xfId="2004" applyFont="1" applyFill="1" applyBorder="1" applyAlignment="1"/>
    <xf numFmtId="0" fontId="118" fillId="0" borderId="0" xfId="2004" applyFont="1" applyFill="1" applyAlignment="1">
      <alignment horizontal="center"/>
    </xf>
    <xf numFmtId="0" fontId="50" fillId="0" borderId="26" xfId="1972" applyFont="1" applyBorder="1" applyAlignment="1">
      <alignment horizontal="center" vertical="center"/>
    </xf>
    <xf numFmtId="0" fontId="50" fillId="0" borderId="29" xfId="2004" applyFont="1" applyBorder="1" applyAlignment="1">
      <alignment horizontal="centerContinuous" vertical="center"/>
    </xf>
    <xf numFmtId="182" fontId="50" fillId="0" borderId="28" xfId="1999" applyFont="1" applyBorder="1" applyAlignment="1">
      <alignment horizontal="center" vertical="center"/>
    </xf>
    <xf numFmtId="0" fontId="50" fillId="0" borderId="25" xfId="2004" applyFont="1" applyBorder="1" applyAlignment="1">
      <alignment horizontal="centerContinuous" vertical="center"/>
    </xf>
    <xf numFmtId="0" fontId="50" fillId="0" borderId="26" xfId="2004" applyFont="1" applyBorder="1" applyAlignment="1">
      <alignment horizontal="centerContinuous" vertical="center"/>
    </xf>
    <xf numFmtId="0" fontId="50" fillId="0" borderId="31" xfId="2004" applyFont="1" applyBorder="1" applyAlignment="1">
      <alignment horizontal="centerContinuous" vertical="center"/>
    </xf>
    <xf numFmtId="0" fontId="50" fillId="0" borderId="25" xfId="2004" applyFont="1" applyBorder="1" applyAlignment="1">
      <alignment horizontal="center" vertical="center"/>
    </xf>
    <xf numFmtId="0" fontId="50" fillId="0" borderId="33" xfId="2004" applyFont="1" applyBorder="1" applyAlignment="1">
      <alignment horizontal="centerContinuous" vertical="center"/>
    </xf>
    <xf numFmtId="0" fontId="118" fillId="0" borderId="0" xfId="2004" applyFont="1" applyFill="1" applyBorder="1" applyAlignment="1">
      <alignment horizontal="left"/>
    </xf>
    <xf numFmtId="0" fontId="115" fillId="0" borderId="0" xfId="2004" applyFont="1" applyAlignment="1">
      <alignment horizontal="left"/>
    </xf>
    <xf numFmtId="178" fontId="121" fillId="0" borderId="21" xfId="2005" applyNumberFormat="1" applyFont="1" applyBorder="1" applyAlignment="1">
      <alignment horizontal="left"/>
    </xf>
    <xf numFmtId="0" fontId="50" fillId="0" borderId="0" xfId="2004" applyFont="1" applyBorder="1" applyAlignment="1">
      <alignment vertical="center"/>
    </xf>
    <xf numFmtId="0" fontId="50" fillId="0" borderId="32" xfId="2004" applyFont="1" applyBorder="1" applyAlignment="1">
      <alignment vertical="center"/>
    </xf>
    <xf numFmtId="0" fontId="50" fillId="0" borderId="24" xfId="2004" applyFont="1" applyBorder="1" applyAlignment="1">
      <alignment horizontal="centerContinuous" vertical="center"/>
    </xf>
    <xf numFmtId="0" fontId="50" fillId="0" borderId="33" xfId="2004" applyFont="1" applyBorder="1" applyAlignment="1">
      <alignment horizontal="center" vertical="center"/>
    </xf>
    <xf numFmtId="182" fontId="50" fillId="0" borderId="33" xfId="1999" applyFont="1" applyBorder="1" applyAlignment="1">
      <alignment horizontal="centerContinuous" vertical="center"/>
    </xf>
    <xf numFmtId="182" fontId="50" fillId="0" borderId="27" xfId="1999" applyFont="1" applyBorder="1" applyAlignment="1">
      <alignment horizontal="centerContinuous" vertical="center"/>
    </xf>
    <xf numFmtId="182" fontId="118" fillId="0" borderId="27" xfId="1999" applyFont="1" applyBorder="1" applyAlignment="1">
      <alignment horizontal="centerContinuous" vertical="center"/>
    </xf>
    <xf numFmtId="0" fontId="50" fillId="0" borderId="25" xfId="2004" applyFont="1" applyBorder="1" applyAlignment="1">
      <alignment horizontal="right" vertical="center"/>
    </xf>
    <xf numFmtId="0" fontId="50" fillId="0" borderId="23" xfId="2004" applyFont="1" applyBorder="1" applyAlignment="1">
      <alignment horizontal="centerContinuous" vertical="center"/>
    </xf>
    <xf numFmtId="0" fontId="50" fillId="0" borderId="26" xfId="2004" applyFont="1" applyBorder="1" applyAlignment="1">
      <alignment horizontal="center" vertical="center"/>
    </xf>
    <xf numFmtId="182" fontId="50" fillId="0" borderId="28" xfId="1999" applyFont="1" applyBorder="1" applyAlignment="1">
      <alignment horizontal="centerContinuous" vertical="center"/>
    </xf>
    <xf numFmtId="0" fontId="50" fillId="0" borderId="0" xfId="2004" applyFont="1" applyBorder="1" applyAlignment="1">
      <alignment horizontal="center" vertical="center" wrapText="1"/>
    </xf>
    <xf numFmtId="182" fontId="50" fillId="0" borderId="0" xfId="1999" applyFont="1" applyBorder="1" applyAlignment="1">
      <alignment horizontal="centerContinuous" vertical="center"/>
    </xf>
    <xf numFmtId="0" fontId="50" fillId="0" borderId="34" xfId="2004" applyFont="1" applyBorder="1" applyAlignment="1">
      <alignment horizontal="centerContinuous" vertical="center"/>
    </xf>
    <xf numFmtId="193" fontId="50" fillId="0" borderId="0" xfId="2004" quotePrefix="1" applyNumberFormat="1" applyFont="1" applyFill="1" applyBorder="1" applyAlignment="1">
      <alignment horizontal="right" vertical="center"/>
    </xf>
    <xf numFmtId="193" fontId="116" fillId="47" borderId="0" xfId="2004" quotePrefix="1" applyNumberFormat="1" applyFont="1" applyFill="1" applyBorder="1" applyAlignment="1">
      <alignment horizontal="right" vertical="center"/>
    </xf>
    <xf numFmtId="193" fontId="50" fillId="47" borderId="0" xfId="2004" applyNumberFormat="1" applyFont="1" applyFill="1" applyBorder="1" applyAlignment="1">
      <alignment horizontal="right" vertical="center"/>
    </xf>
    <xf numFmtId="0" fontId="50" fillId="0" borderId="23" xfId="2004" applyFont="1" applyFill="1" applyBorder="1"/>
    <xf numFmtId="0" fontId="50" fillId="0" borderId="22" xfId="2004" applyFont="1" applyFill="1" applyBorder="1" applyAlignment="1">
      <alignment horizontal="left"/>
    </xf>
    <xf numFmtId="0" fontId="50" fillId="0" borderId="0" xfId="2004" applyNumberFormat="1" applyFont="1" applyFill="1" applyAlignment="1">
      <alignment horizontal="distributed"/>
    </xf>
    <xf numFmtId="0" fontId="119" fillId="0" borderId="0" xfId="2004" applyFont="1" applyAlignment="1">
      <alignment horizontal="center"/>
    </xf>
    <xf numFmtId="0" fontId="119" fillId="0" borderId="0" xfId="2004" applyFont="1" applyAlignment="1">
      <alignment horizontal="left"/>
    </xf>
    <xf numFmtId="0" fontId="119" fillId="0" borderId="0" xfId="2004" applyFont="1" applyBorder="1" applyAlignment="1">
      <alignment horizontal="right"/>
    </xf>
    <xf numFmtId="202" fontId="118" fillId="0" borderId="25" xfId="2004" applyNumberFormat="1" applyFont="1" applyFill="1" applyBorder="1" applyAlignment="1">
      <alignment horizontal="center" vertical="center"/>
    </xf>
    <xf numFmtId="0" fontId="50" fillId="0" borderId="0" xfId="2004" applyFont="1" applyAlignment="1">
      <alignment horizontal="center"/>
    </xf>
    <xf numFmtId="37" fontId="118" fillId="0" borderId="0" xfId="1999" applyNumberFormat="1" applyFont="1" applyFill="1" applyBorder="1" applyAlignment="1">
      <alignment horizontal="left"/>
    </xf>
    <xf numFmtId="37" fontId="118" fillId="0" borderId="25" xfId="2004" applyNumberFormat="1" applyFont="1" applyFill="1" applyBorder="1" applyAlignment="1">
      <alignment horizontal="center"/>
    </xf>
    <xf numFmtId="37" fontId="118" fillId="0" borderId="26" xfId="2004" applyNumberFormat="1" applyFont="1" applyFill="1" applyBorder="1" applyAlignment="1">
      <alignment horizontal="center" vertical="center"/>
    </xf>
    <xf numFmtId="0" fontId="118" fillId="0" borderId="26" xfId="2004" applyFont="1" applyBorder="1" applyAlignment="1">
      <alignment horizontal="center" vertical="center"/>
    </xf>
    <xf numFmtId="0" fontId="50" fillId="0" borderId="42" xfId="2004" applyFont="1" applyBorder="1" applyAlignment="1">
      <alignment horizontal="centerContinuous" vertical="center"/>
    </xf>
    <xf numFmtId="0" fontId="120" fillId="0" borderId="25" xfId="2004" applyFont="1" applyBorder="1" applyAlignment="1">
      <alignment horizontal="center" vertical="center"/>
    </xf>
    <xf numFmtId="0" fontId="117" fillId="0" borderId="0" xfId="2005" applyNumberFormat="1" applyFont="1" applyFill="1"/>
    <xf numFmtId="0" fontId="118" fillId="0" borderId="0" xfId="2004" applyFont="1" applyFill="1" applyAlignment="1">
      <alignment horizontal="left"/>
    </xf>
    <xf numFmtId="0" fontId="118" fillId="0" borderId="0" xfId="2004" applyFont="1" applyFill="1" applyBorder="1"/>
    <xf numFmtId="182" fontId="50" fillId="0" borderId="29" xfId="1999" applyFont="1" applyBorder="1" applyAlignment="1">
      <alignment horizontal="center" vertical="center"/>
    </xf>
    <xf numFmtId="0" fontId="116" fillId="0" borderId="24" xfId="2005" applyFont="1" applyFill="1" applyBorder="1" applyAlignment="1">
      <alignment horizontal="center" vertical="center"/>
    </xf>
    <xf numFmtId="202" fontId="118" fillId="0" borderId="27" xfId="2004" applyNumberFormat="1" applyFont="1" applyBorder="1" applyAlignment="1">
      <alignment horizontal="center" vertical="center"/>
    </xf>
    <xf numFmtId="0" fontId="50" fillId="0" borderId="29" xfId="2004" applyFont="1" applyBorder="1" applyAlignment="1">
      <alignment horizontal="center" vertical="center"/>
    </xf>
    <xf numFmtId="182" fontId="50" fillId="0" borderId="27" xfId="1999" applyFont="1" applyBorder="1" applyAlignment="1">
      <alignment horizontal="center" vertical="center"/>
    </xf>
    <xf numFmtId="0" fontId="50" fillId="0" borderId="27" xfId="2004" applyFont="1" applyBorder="1" applyAlignment="1">
      <alignment horizontal="center" vertical="center"/>
    </xf>
    <xf numFmtId="0" fontId="50" fillId="0" borderId="24" xfId="2004" applyFont="1" applyBorder="1" applyAlignment="1">
      <alignment horizontal="center" vertical="center"/>
    </xf>
    <xf numFmtId="0" fontId="50" fillId="0" borderId="28" xfId="2004" applyFont="1" applyBorder="1" applyAlignment="1">
      <alignment horizontal="center" vertical="center"/>
    </xf>
    <xf numFmtId="0" fontId="50" fillId="0" borderId="23" xfId="2004" applyFont="1" applyBorder="1" applyAlignment="1">
      <alignment horizontal="center" vertical="center"/>
    </xf>
    <xf numFmtId="0" fontId="145" fillId="0" borderId="27" xfId="2005" applyFont="1" applyFill="1" applyBorder="1" applyAlignment="1">
      <alignment horizontal="right" vertical="center"/>
    </xf>
    <xf numFmtId="0" fontId="50" fillId="0" borderId="0" xfId="2004" applyFont="1" applyFill="1" applyAlignment="1">
      <alignment horizontal="center"/>
    </xf>
    <xf numFmtId="0" fontId="50" fillId="0" borderId="0" xfId="2004" applyFont="1" applyFill="1" applyAlignment="1"/>
    <xf numFmtId="37" fontId="118" fillId="0" borderId="32" xfId="2004" applyNumberFormat="1" applyFont="1" applyFill="1" applyBorder="1" applyAlignment="1">
      <alignment horizontal="center" vertical="center" shrinkToFit="1"/>
    </xf>
    <xf numFmtId="37" fontId="118" fillId="0" borderId="33" xfId="2004" applyNumberFormat="1" applyFont="1" applyBorder="1" applyAlignment="1">
      <alignment horizontal="center" vertical="center"/>
    </xf>
    <xf numFmtId="202" fontId="118" fillId="0" borderId="27" xfId="2004" quotePrefix="1" applyNumberFormat="1" applyFont="1" applyBorder="1" applyAlignment="1">
      <alignment horizontal="right" vertical="center"/>
    </xf>
    <xf numFmtId="202" fontId="118" fillId="0" borderId="26" xfId="2004" applyNumberFormat="1" applyFont="1" applyFill="1" applyBorder="1" applyAlignment="1">
      <alignment horizontal="center" vertical="center" shrinkToFit="1"/>
    </xf>
    <xf numFmtId="202" fontId="118" fillId="0" borderId="28" xfId="2004" applyNumberFormat="1" applyFont="1" applyBorder="1" applyAlignment="1">
      <alignment horizontal="center" vertical="center"/>
    </xf>
    <xf numFmtId="182" fontId="50" fillId="0" borderId="25" xfId="2000" applyFont="1" applyFill="1" applyBorder="1" applyAlignment="1">
      <alignment horizontal="center" vertical="center"/>
    </xf>
    <xf numFmtId="0" fontId="2" fillId="0" borderId="0" xfId="2007"/>
    <xf numFmtId="0" fontId="118" fillId="0" borderId="27" xfId="2005" applyFont="1" applyFill="1" applyBorder="1" applyAlignment="1">
      <alignment horizontal="right" vertical="center"/>
    </xf>
    <xf numFmtId="0" fontId="50" fillId="0" borderId="0" xfId="2006" applyFont="1" applyFill="1" applyBorder="1"/>
    <xf numFmtId="0" fontId="125" fillId="0" borderId="0" xfId="2004" applyFont="1" applyFill="1" applyAlignment="1"/>
    <xf numFmtId="0" fontId="50" fillId="0" borderId="0" xfId="2004" applyFont="1" applyFill="1" applyAlignment="1">
      <alignment horizontal="right"/>
    </xf>
    <xf numFmtId="0" fontId="50" fillId="0" borderId="23" xfId="2004" applyFont="1" applyFill="1" applyBorder="1" applyAlignment="1"/>
    <xf numFmtId="0" fontId="115" fillId="0" borderId="0" xfId="2004" applyFont="1" applyFill="1" applyAlignment="1">
      <alignment horizontal="centerContinuous"/>
    </xf>
    <xf numFmtId="0" fontId="119" fillId="0" borderId="0" xfId="2004" applyFont="1" applyFill="1" applyAlignment="1">
      <alignment horizontal="centerContinuous"/>
    </xf>
    <xf numFmtId="0" fontId="119" fillId="0" borderId="0" xfId="2004" applyFont="1" applyFill="1" applyBorder="1" applyAlignment="1">
      <alignment horizontal="centerContinuous"/>
    </xf>
    <xf numFmtId="0" fontId="50" fillId="0" borderId="21" xfId="2004" applyFont="1" applyFill="1" applyBorder="1"/>
    <xf numFmtId="0" fontId="50" fillId="0" borderId="21" xfId="2004" applyFont="1" applyFill="1" applyBorder="1" applyAlignment="1">
      <alignment horizontal="right"/>
    </xf>
    <xf numFmtId="0" fontId="50" fillId="0" borderId="39" xfId="2004" applyFont="1" applyFill="1" applyBorder="1" applyAlignment="1">
      <alignment horizontal="centerContinuous" vertical="center"/>
    </xf>
    <xf numFmtId="0" fontId="50" fillId="0" borderId="32" xfId="2004" applyFont="1" applyFill="1" applyBorder="1" applyAlignment="1">
      <alignment horizontal="centerContinuous" vertical="center"/>
    </xf>
    <xf numFmtId="0" fontId="50" fillId="0" borderId="25" xfId="2004" applyFont="1" applyFill="1" applyBorder="1" applyAlignment="1">
      <alignment horizontal="center" vertical="center"/>
    </xf>
    <xf numFmtId="0" fontId="50" fillId="0" borderId="0" xfId="2004" applyFont="1" applyFill="1" applyBorder="1" applyAlignment="1">
      <alignment horizontal="center" vertical="center" wrapText="1"/>
    </xf>
    <xf numFmtId="0" fontId="50" fillId="0" borderId="24" xfId="2004" quotePrefix="1" applyFont="1" applyFill="1" applyBorder="1" applyAlignment="1">
      <alignment horizontal="center" vertical="center"/>
    </xf>
    <xf numFmtId="0" fontId="50" fillId="0" borderId="27" xfId="2004" quotePrefix="1" applyFont="1" applyFill="1" applyBorder="1" applyAlignment="1">
      <alignment horizontal="center" vertical="center"/>
    </xf>
    <xf numFmtId="0" fontId="116" fillId="0" borderId="24" xfId="2004" quotePrefix="1" applyFont="1" applyFill="1" applyBorder="1" applyAlignment="1">
      <alignment horizontal="center" vertical="center"/>
    </xf>
    <xf numFmtId="0" fontId="116" fillId="0" borderId="27" xfId="2004" quotePrefix="1" applyFont="1" applyFill="1" applyBorder="1" applyAlignment="1">
      <alignment horizontal="center" vertical="center"/>
    </xf>
    <xf numFmtId="193" fontId="50" fillId="0" borderId="0" xfId="2005" applyNumberFormat="1" applyFont="1" applyFill="1" applyBorder="1" applyAlignment="1">
      <alignment vertical="center"/>
    </xf>
    <xf numFmtId="0" fontId="50" fillId="0" borderId="28" xfId="2004" applyFont="1" applyFill="1" applyBorder="1" applyAlignment="1">
      <alignment horizontal="right"/>
    </xf>
    <xf numFmtId="0" fontId="50" fillId="0" borderId="22" xfId="2004" applyFont="1" applyFill="1" applyBorder="1" applyAlignment="1">
      <alignment horizontal="centerContinuous"/>
    </xf>
    <xf numFmtId="0" fontId="50" fillId="0" borderId="22" xfId="2004" applyFont="1" applyFill="1" applyBorder="1" applyAlignment="1">
      <alignment horizontal="right"/>
    </xf>
    <xf numFmtId="190" fontId="50" fillId="0" borderId="22" xfId="2004" applyNumberFormat="1" applyFont="1" applyFill="1" applyBorder="1" applyAlignment="1">
      <alignment horizontal="right"/>
    </xf>
    <xf numFmtId="0" fontId="50" fillId="0" borderId="22" xfId="2004" applyFont="1" applyFill="1" applyBorder="1" applyAlignment="1"/>
    <xf numFmtId="0" fontId="50" fillId="0" borderId="22" xfId="2004" applyFont="1" applyFill="1" applyBorder="1" applyAlignment="1">
      <alignment horizontal="center"/>
    </xf>
    <xf numFmtId="0" fontId="50" fillId="0" borderId="0" xfId="2004" applyFont="1" applyFill="1" applyBorder="1" applyAlignment="1">
      <alignment horizontal="left"/>
    </xf>
    <xf numFmtId="0" fontId="118" fillId="0" borderId="0" xfId="2004" applyFont="1" applyFill="1" applyAlignment="1"/>
    <xf numFmtId="0" fontId="125" fillId="0" borderId="0" xfId="2004" applyFont="1" applyFill="1" applyBorder="1" applyAlignment="1">
      <alignment horizontal="left"/>
    </xf>
    <xf numFmtId="0" fontId="119" fillId="0" borderId="0" xfId="2004" applyFont="1" applyFill="1" applyAlignment="1"/>
    <xf numFmtId="0" fontId="50" fillId="0" borderId="24" xfId="2005" applyFont="1" applyFill="1" applyBorder="1" applyAlignment="1">
      <alignment horizontal="center" vertical="center"/>
    </xf>
    <xf numFmtId="0" fontId="116" fillId="0" borderId="24" xfId="2006" applyFont="1" applyFill="1" applyBorder="1" applyAlignment="1">
      <alignment horizontal="center" vertical="center"/>
    </xf>
    <xf numFmtId="0" fontId="117" fillId="0" borderId="27" xfId="2006" applyFont="1" applyFill="1" applyBorder="1" applyAlignment="1">
      <alignment horizontal="center" vertical="center"/>
    </xf>
    <xf numFmtId="0" fontId="50" fillId="0" borderId="24" xfId="2006" applyFont="1" applyFill="1" applyBorder="1" applyAlignment="1">
      <alignment horizontal="center" vertical="center"/>
    </xf>
    <xf numFmtId="0" fontId="118" fillId="0" borderId="27" xfId="2006" applyFont="1" applyFill="1" applyBorder="1" applyAlignment="1">
      <alignment horizontal="right" vertical="center"/>
    </xf>
    <xf numFmtId="178" fontId="121" fillId="0" borderId="0" xfId="2006" applyNumberFormat="1" applyFont="1" applyFill="1" applyBorder="1" applyAlignment="1">
      <alignment horizontal="left"/>
    </xf>
    <xf numFmtId="0" fontId="115" fillId="0" borderId="0" xfId="2004" applyFont="1" applyFill="1" applyBorder="1" applyAlignment="1">
      <alignment horizontal="centerContinuous"/>
    </xf>
    <xf numFmtId="0" fontId="50" fillId="0" borderId="0" xfId="2004" applyFont="1" applyFill="1" applyBorder="1" applyAlignment="1">
      <alignment horizontal="centerContinuous" vertical="center"/>
    </xf>
    <xf numFmtId="0" fontId="50" fillId="0" borderId="24" xfId="2004" applyFont="1" applyFill="1" applyBorder="1" applyAlignment="1">
      <alignment horizontal="centerContinuous" vertical="center"/>
    </xf>
    <xf numFmtId="0" fontId="50" fillId="0" borderId="0" xfId="2004" applyFont="1" applyFill="1" applyBorder="1" applyAlignment="1">
      <alignment horizontal="left" vertical="center"/>
    </xf>
    <xf numFmtId="0" fontId="50" fillId="0" borderId="22" xfId="2004" applyFont="1" applyFill="1" applyBorder="1" applyAlignment="1">
      <alignment horizontal="centerContinuous" vertical="center"/>
    </xf>
    <xf numFmtId="0" fontId="50" fillId="0" borderId="23" xfId="2004" applyFont="1" applyFill="1" applyBorder="1" applyAlignment="1">
      <alignment horizontal="centerContinuous" vertical="center"/>
    </xf>
    <xf numFmtId="3" fontId="50" fillId="0" borderId="22" xfId="2004" applyNumberFormat="1" applyFont="1" applyFill="1" applyBorder="1" applyAlignment="1">
      <alignment horizontal="right"/>
    </xf>
    <xf numFmtId="0" fontId="50" fillId="0" borderId="0" xfId="2004" applyFont="1" applyFill="1" applyBorder="1" applyAlignment="1"/>
    <xf numFmtId="0" fontId="50" fillId="0" borderId="0" xfId="2004" applyFont="1" applyFill="1" applyBorder="1" applyAlignment="1">
      <alignment horizontal="right"/>
    </xf>
    <xf numFmtId="0" fontId="50" fillId="0" borderId="27" xfId="2004" applyFont="1" applyFill="1" applyBorder="1" applyAlignment="1">
      <alignment horizontal="centerContinuous" vertical="center"/>
    </xf>
    <xf numFmtId="193" fontId="50" fillId="0" borderId="0" xfId="2004" applyNumberFormat="1" applyFont="1" applyFill="1" applyBorder="1" applyAlignment="1">
      <alignment horizontal="right" vertical="center"/>
    </xf>
    <xf numFmtId="0" fontId="125" fillId="0" borderId="0" xfId="2004" applyFont="1" applyFill="1" applyBorder="1" applyAlignment="1"/>
    <xf numFmtId="0" fontId="50" fillId="0" borderId="35" xfId="2004" applyFont="1" applyFill="1" applyBorder="1" applyAlignment="1">
      <alignment horizontal="centerContinuous" vertical="center"/>
    </xf>
    <xf numFmtId="0" fontId="50" fillId="0" borderId="40" xfId="2004" applyFont="1" applyFill="1" applyBorder="1" applyAlignment="1">
      <alignment horizontal="centerContinuous" vertical="center"/>
    </xf>
    <xf numFmtId="0" fontId="50" fillId="0" borderId="33" xfId="2004" applyFont="1" applyFill="1" applyBorder="1" applyAlignment="1">
      <alignment horizontal="center" vertical="center"/>
    </xf>
    <xf numFmtId="3" fontId="50" fillId="0" borderId="22" xfId="2004" applyNumberFormat="1" applyFont="1" applyFill="1" applyBorder="1" applyAlignment="1">
      <alignment horizontal="center"/>
    </xf>
    <xf numFmtId="0" fontId="118" fillId="0" borderId="0" xfId="2004" applyFont="1" applyFill="1" applyAlignment="1">
      <alignment horizontal="right"/>
    </xf>
    <xf numFmtId="0" fontId="50" fillId="0" borderId="26" xfId="2004" applyFont="1" applyFill="1" applyBorder="1" applyAlignment="1">
      <alignment horizontal="centerContinuous" vertical="center" shrinkToFit="1"/>
    </xf>
    <xf numFmtId="193" fontId="50" fillId="0" borderId="0" xfId="2005" quotePrefix="1" applyNumberFormat="1" applyFont="1" applyFill="1" applyBorder="1" applyAlignment="1">
      <alignment horizontal="right" vertical="center"/>
    </xf>
    <xf numFmtId="0" fontId="119" fillId="0" borderId="0" xfId="2004" applyFont="1" applyFill="1" applyBorder="1" applyAlignment="1"/>
    <xf numFmtId="0" fontId="50" fillId="0" borderId="33" xfId="2004" applyFont="1" applyFill="1" applyBorder="1" applyAlignment="1">
      <alignment horizontal="center" vertical="center" shrinkToFit="1"/>
    </xf>
    <xf numFmtId="0" fontId="115" fillId="0" borderId="0" xfId="2004" applyFont="1" applyFill="1" applyBorder="1" applyAlignment="1"/>
    <xf numFmtId="193" fontId="116" fillId="47" borderId="0" xfId="2004" applyNumberFormat="1" applyFont="1" applyFill="1" applyBorder="1" applyAlignment="1">
      <alignment horizontal="right" vertical="center"/>
    </xf>
    <xf numFmtId="202" fontId="116" fillId="47" borderId="0" xfId="2004" applyNumberFormat="1" applyFont="1" applyFill="1" applyBorder="1" applyAlignment="1">
      <alignment vertical="center"/>
    </xf>
    <xf numFmtId="0" fontId="122" fillId="0" borderId="0" xfId="2004" applyFont="1" applyFill="1" applyAlignment="1">
      <alignment horizontal="centerContinuous"/>
    </xf>
    <xf numFmtId="0" fontId="122" fillId="0" borderId="0" xfId="2004" applyFont="1" applyFill="1" applyBorder="1" applyAlignment="1">
      <alignment horizontal="left"/>
    </xf>
    <xf numFmtId="0" fontId="118" fillId="0" borderId="0" xfId="2006" applyFont="1" applyFill="1" applyBorder="1"/>
    <xf numFmtId="0" fontId="118" fillId="0" borderId="22" xfId="2004" applyFont="1" applyFill="1" applyBorder="1" applyAlignment="1">
      <alignment horizontal="centerContinuous" vertical="center"/>
    </xf>
    <xf numFmtId="0" fontId="118" fillId="0" borderId="0" xfId="1999" applyNumberFormat="1" applyFont="1" applyFill="1" applyBorder="1" applyAlignment="1">
      <alignment horizontal="centerContinuous" vertical="center"/>
    </xf>
    <xf numFmtId="0" fontId="118" fillId="0" borderId="25" xfId="2004" applyFont="1" applyFill="1" applyBorder="1" applyAlignment="1">
      <alignment horizontal="centerContinuous" vertical="center"/>
    </xf>
    <xf numFmtId="0" fontId="118" fillId="0" borderId="25" xfId="2004" applyFont="1" applyFill="1" applyBorder="1" applyAlignment="1">
      <alignment horizontal="center" vertical="center"/>
    </xf>
    <xf numFmtId="0" fontId="118" fillId="0" borderId="26" xfId="2004" applyFont="1" applyFill="1" applyBorder="1" applyAlignment="1">
      <alignment horizontal="center" vertical="center"/>
    </xf>
    <xf numFmtId="0" fontId="118" fillId="0" borderId="26" xfId="2004" applyFont="1" applyFill="1" applyBorder="1" applyAlignment="1">
      <alignment horizontal="centerContinuous" vertical="center"/>
    </xf>
    <xf numFmtId="0" fontId="118" fillId="0" borderId="0" xfId="2004" applyFont="1" applyFill="1" applyBorder="1" applyAlignment="1"/>
    <xf numFmtId="0" fontId="118" fillId="0" borderId="26" xfId="2004" applyFont="1" applyFill="1" applyBorder="1" applyAlignment="1">
      <alignment horizontal="center" vertical="center" shrinkToFit="1"/>
    </xf>
    <xf numFmtId="193" fontId="116" fillId="47" borderId="0" xfId="2006" applyNumberFormat="1" applyFont="1" applyFill="1" applyBorder="1" applyAlignment="1">
      <alignment horizontal="right" vertical="center"/>
    </xf>
    <xf numFmtId="193" fontId="116" fillId="47" borderId="0" xfId="2004" applyNumberFormat="1" applyFont="1" applyFill="1" applyBorder="1" applyAlignment="1">
      <alignment vertical="center"/>
    </xf>
    <xf numFmtId="3" fontId="116" fillId="47" borderId="0" xfId="2006" applyNumberFormat="1" applyFont="1" applyFill="1" applyBorder="1" applyAlignment="1">
      <alignment vertical="center"/>
    </xf>
    <xf numFmtId="0" fontId="115" fillId="0" borderId="0" xfId="2004" applyFont="1" applyFill="1" applyAlignment="1">
      <alignment horizontal="left"/>
    </xf>
    <xf numFmtId="0" fontId="119" fillId="0" borderId="0" xfId="2006" applyFont="1" applyFill="1" applyBorder="1"/>
    <xf numFmtId="178" fontId="121" fillId="0" borderId="21" xfId="2006" applyNumberFormat="1" applyFont="1" applyFill="1" applyBorder="1" applyAlignment="1">
      <alignment horizontal="left"/>
    </xf>
    <xf numFmtId="0" fontId="144" fillId="0" borderId="21" xfId="2004" applyFont="1" applyFill="1" applyBorder="1" applyAlignment="1">
      <alignment horizontal="centerContinuous" vertical="top"/>
    </xf>
    <xf numFmtId="182" fontId="50" fillId="0" borderId="0" xfId="2000" applyFont="1" applyFill="1" applyBorder="1" applyAlignment="1">
      <alignment horizontal="center" vertical="center"/>
    </xf>
    <xf numFmtId="182" fontId="50" fillId="0" borderId="0" xfId="2000" applyFont="1" applyFill="1" applyBorder="1" applyAlignment="1">
      <alignment horizontal="left" vertical="center"/>
    </xf>
    <xf numFmtId="0" fontId="50" fillId="0" borderId="35" xfId="2004" applyFont="1" applyFill="1" applyBorder="1" applyAlignment="1">
      <alignment horizontal="centerContinuous" vertical="center" shrinkToFit="1"/>
    </xf>
    <xf numFmtId="0" fontId="50" fillId="0" borderId="40" xfId="2004" applyFont="1" applyFill="1" applyBorder="1" applyAlignment="1">
      <alignment horizontal="centerContinuous" vertical="center" shrinkToFit="1"/>
    </xf>
    <xf numFmtId="182" fontId="50" fillId="0" borderId="27" xfId="2000" applyFont="1" applyFill="1" applyBorder="1" applyAlignment="1">
      <alignment horizontal="centerContinuous" vertical="center"/>
    </xf>
    <xf numFmtId="0" fontId="50" fillId="0" borderId="38" xfId="2004" applyFont="1" applyFill="1" applyBorder="1" applyAlignment="1">
      <alignment horizontal="centerContinuous" vertical="center"/>
    </xf>
    <xf numFmtId="0" fontId="50" fillId="0" borderId="36" xfId="2004" applyFont="1" applyFill="1" applyBorder="1" applyAlignment="1">
      <alignment horizontal="centerContinuous" vertical="center"/>
    </xf>
    <xf numFmtId="0" fontId="50" fillId="0" borderId="10" xfId="2004" applyFont="1" applyFill="1" applyBorder="1" applyAlignment="1">
      <alignment horizontal="centerContinuous" vertical="center"/>
    </xf>
    <xf numFmtId="0" fontId="118" fillId="0" borderId="0" xfId="2004" applyFont="1" applyFill="1" applyBorder="1" applyAlignment="1">
      <alignment horizontal="centerContinuous" vertical="center"/>
    </xf>
    <xf numFmtId="0" fontId="118" fillId="0" borderId="24" xfId="2004" applyFont="1" applyFill="1" applyBorder="1" applyAlignment="1">
      <alignment horizontal="centerContinuous" vertical="center"/>
    </xf>
    <xf numFmtId="182" fontId="50" fillId="0" borderId="22" xfId="2000" applyFont="1" applyFill="1" applyBorder="1" applyAlignment="1">
      <alignment horizontal="center" vertical="center"/>
    </xf>
    <xf numFmtId="182" fontId="50" fillId="0" borderId="28" xfId="2000" applyFont="1" applyFill="1" applyBorder="1" applyAlignment="1">
      <alignment horizontal="centerContinuous" vertical="center"/>
    </xf>
    <xf numFmtId="182" fontId="50" fillId="0" borderId="23" xfId="2000" applyFont="1" applyFill="1" applyBorder="1" applyAlignment="1">
      <alignment horizontal="center" vertical="center"/>
    </xf>
    <xf numFmtId="0" fontId="50" fillId="0" borderId="28" xfId="2006" applyFont="1" applyFill="1" applyBorder="1" applyAlignment="1">
      <alignment horizontal="centerContinuous"/>
    </xf>
    <xf numFmtId="0" fontId="118" fillId="0" borderId="23" xfId="2004" applyFont="1" applyFill="1" applyBorder="1" applyAlignment="1">
      <alignment horizontal="centerContinuous" vertical="center"/>
    </xf>
    <xf numFmtId="182" fontId="50" fillId="0" borderId="22" xfId="2000" applyFont="1" applyFill="1" applyBorder="1" applyAlignment="1">
      <alignment horizontal="left" vertical="center"/>
    </xf>
    <xf numFmtId="182" fontId="50" fillId="0" borderId="37" xfId="2000" applyFont="1" applyFill="1" applyBorder="1" applyAlignment="1">
      <alignment horizontal="center" vertical="center"/>
    </xf>
    <xf numFmtId="182" fontId="50" fillId="0" borderId="0" xfId="2000" applyFont="1" applyFill="1" applyBorder="1" applyAlignment="1">
      <alignment horizontal="centerContinuous" vertical="center"/>
    </xf>
    <xf numFmtId="0" fontId="50" fillId="0" borderId="0" xfId="2004" applyFont="1" applyFill="1" applyBorder="1" applyAlignment="1">
      <alignment horizontal="centerContinuous" vertical="center" shrinkToFit="1"/>
    </xf>
    <xf numFmtId="49" fontId="50" fillId="0" borderId="0" xfId="2004" applyNumberFormat="1" applyFont="1" applyFill="1" applyBorder="1" applyAlignment="1">
      <alignment horizontal="centerContinuous" vertical="center"/>
    </xf>
    <xf numFmtId="193" fontId="50" fillId="0" borderId="0" xfId="1999" quotePrefix="1" applyNumberFormat="1" applyFont="1" applyFill="1" applyBorder="1" applyAlignment="1">
      <alignment vertical="center"/>
    </xf>
    <xf numFmtId="202" fontId="50" fillId="0" borderId="0" xfId="2004" applyNumberFormat="1" applyFont="1" applyFill="1" applyBorder="1" applyAlignment="1">
      <alignment vertical="center"/>
    </xf>
    <xf numFmtId="193" fontId="50" fillId="0" borderId="0" xfId="1999" applyNumberFormat="1" applyFont="1" applyFill="1" applyBorder="1" applyAlignment="1">
      <alignment horizontal="right" vertical="center"/>
    </xf>
    <xf numFmtId="190" fontId="50" fillId="0" borderId="0" xfId="2004" applyNumberFormat="1" applyFont="1" applyFill="1" applyBorder="1" applyAlignment="1">
      <alignment horizontal="right" vertical="center"/>
    </xf>
    <xf numFmtId="193" fontId="116" fillId="47" borderId="0" xfId="2006" applyNumberFormat="1" applyFont="1" applyFill="1" applyBorder="1" applyAlignment="1">
      <alignment vertical="center"/>
    </xf>
    <xf numFmtId="3" fontId="116" fillId="47" borderId="0" xfId="2006" applyNumberFormat="1" applyFont="1" applyFill="1" applyBorder="1" applyAlignment="1">
      <alignment horizontal="right" vertical="center"/>
    </xf>
    <xf numFmtId="193" fontId="116" fillId="47" borderId="0" xfId="2000" quotePrefix="1" applyNumberFormat="1" applyFont="1" applyFill="1" applyBorder="1" applyAlignment="1">
      <alignment vertical="center"/>
    </xf>
    <xf numFmtId="202" fontId="50" fillId="47" borderId="0" xfId="2004" applyNumberFormat="1" applyFont="1" applyFill="1" applyBorder="1" applyAlignment="1">
      <alignment vertical="center"/>
    </xf>
    <xf numFmtId="193" fontId="50" fillId="47" borderId="0" xfId="2005" applyNumberFormat="1" applyFont="1" applyFill="1" applyBorder="1" applyAlignment="1">
      <alignment vertical="center"/>
    </xf>
    <xf numFmtId="196" fontId="118" fillId="0" borderId="27" xfId="2005" applyNumberFormat="1" applyFont="1" applyFill="1" applyBorder="1" applyAlignment="1">
      <alignment horizontal="right" vertical="center"/>
    </xf>
    <xf numFmtId="202" fontId="50" fillId="0" borderId="0" xfId="2004" applyNumberFormat="1" applyFont="1" applyFill="1" applyBorder="1" applyAlignment="1">
      <alignment vertical="top"/>
    </xf>
    <xf numFmtId="0" fontId="50" fillId="0" borderId="23" xfId="2004" applyNumberFormat="1" applyFont="1" applyFill="1" applyBorder="1" applyAlignment="1">
      <alignment horizontal="right"/>
    </xf>
    <xf numFmtId="0" fontId="118" fillId="0" borderId="22" xfId="2004" applyFont="1" applyFill="1" applyBorder="1" applyAlignment="1"/>
    <xf numFmtId="3" fontId="50" fillId="0" borderId="23" xfId="2004" applyNumberFormat="1" applyFont="1" applyFill="1" applyBorder="1" applyAlignment="1">
      <alignment horizontal="right"/>
    </xf>
    <xf numFmtId="0" fontId="50" fillId="0" borderId="0" xfId="2004" applyFont="1" applyFill="1" applyBorder="1" applyAlignment="1">
      <alignment horizontal="centerContinuous"/>
    </xf>
    <xf numFmtId="0" fontId="50" fillId="0" borderId="25" xfId="2004" applyFont="1" applyFill="1" applyBorder="1" applyAlignment="1">
      <alignment horizontal="centerContinuous" vertical="center"/>
    </xf>
    <xf numFmtId="182" fontId="50" fillId="0" borderId="25" xfId="2000" applyFont="1" applyFill="1" applyBorder="1" applyAlignment="1">
      <alignment horizontal="centerContinuous" vertical="center"/>
    </xf>
    <xf numFmtId="0" fontId="118" fillId="0" borderId="27" xfId="2004" applyFont="1" applyFill="1" applyBorder="1" applyAlignment="1">
      <alignment horizontal="centerContinuous" vertical="center" shrinkToFit="1"/>
    </xf>
    <xf numFmtId="0" fontId="50" fillId="0" borderId="25" xfId="2004" applyFont="1" applyFill="1" applyBorder="1" applyAlignment="1">
      <alignment horizontal="centerContinuous" vertical="center" shrinkToFit="1"/>
    </xf>
    <xf numFmtId="0" fontId="50" fillId="0" borderId="33" xfId="2004" applyFont="1" applyFill="1" applyBorder="1" applyAlignment="1">
      <alignment horizontal="center" vertical="center" wrapText="1"/>
    </xf>
    <xf numFmtId="0" fontId="50" fillId="0" borderId="34" xfId="2004" applyFont="1" applyFill="1" applyBorder="1" applyAlignment="1">
      <alignment horizontal="centerContinuous" vertical="center" shrinkToFit="1"/>
    </xf>
    <xf numFmtId="49" fontId="118" fillId="0" borderId="28" xfId="2000" applyNumberFormat="1" applyFont="1" applyFill="1" applyBorder="1" applyAlignment="1">
      <alignment horizontal="centerContinuous" vertical="center"/>
    </xf>
    <xf numFmtId="0" fontId="118" fillId="0" borderId="28" xfId="2004" applyFont="1" applyFill="1" applyBorder="1" applyAlignment="1">
      <alignment horizontal="centerContinuous" vertical="center" shrinkToFit="1"/>
    </xf>
    <xf numFmtId="0" fontId="118" fillId="0" borderId="23" xfId="2004" applyFont="1" applyFill="1" applyBorder="1" applyAlignment="1">
      <alignment horizontal="centerContinuous" vertical="center" shrinkToFit="1"/>
    </xf>
    <xf numFmtId="0" fontId="118" fillId="0" borderId="22" xfId="2004" applyFont="1" applyFill="1" applyBorder="1" applyAlignment="1">
      <alignment horizontal="centerContinuous" vertical="center" shrinkToFit="1"/>
    </xf>
    <xf numFmtId="0" fontId="50" fillId="0" borderId="0" xfId="2004" applyFont="1" applyFill="1" applyBorder="1" applyAlignment="1">
      <alignment vertical="center"/>
    </xf>
    <xf numFmtId="193" fontId="50" fillId="0" borderId="0" xfId="2004" applyNumberFormat="1" applyFont="1" applyFill="1" applyBorder="1" applyAlignment="1">
      <alignment vertical="center"/>
    </xf>
    <xf numFmtId="193" fontId="50" fillId="0" borderId="0" xfId="2005" applyNumberFormat="1" applyFont="1" applyFill="1" applyBorder="1" applyAlignment="1">
      <alignment horizontal="right" vertical="center"/>
    </xf>
    <xf numFmtId="193" fontId="116" fillId="47" borderId="0" xfId="2005" applyNumberFormat="1" applyFont="1" applyFill="1" applyBorder="1" applyAlignment="1">
      <alignment horizontal="right" vertical="center"/>
    </xf>
    <xf numFmtId="0" fontId="50" fillId="0" borderId="29" xfId="2004" applyFont="1" applyFill="1" applyBorder="1" applyAlignment="1">
      <alignment horizontal="center" vertical="center" shrinkToFit="1"/>
    </xf>
    <xf numFmtId="0" fontId="50" fillId="0" borderId="32" xfId="2004" applyFont="1" applyFill="1" applyBorder="1" applyAlignment="1">
      <alignment horizontal="center" vertical="center"/>
    </xf>
    <xf numFmtId="0" fontId="50" fillId="0" borderId="30" xfId="2004" applyFont="1" applyFill="1" applyBorder="1" applyAlignment="1">
      <alignment horizontal="center" vertical="center"/>
    </xf>
    <xf numFmtId="0" fontId="50" fillId="0" borderId="34" xfId="2004" applyFont="1" applyFill="1" applyBorder="1" applyAlignment="1">
      <alignment horizontal="center" vertical="center"/>
    </xf>
    <xf numFmtId="0" fontId="50" fillId="0" borderId="37" xfId="2004" applyFont="1" applyFill="1" applyBorder="1" applyAlignment="1">
      <alignment horizontal="center" vertical="center"/>
    </xf>
    <xf numFmtId="0" fontId="50" fillId="0" borderId="27" xfId="2004" applyFont="1" applyFill="1" applyBorder="1" applyAlignment="1">
      <alignment horizontal="center" vertical="center"/>
    </xf>
    <xf numFmtId="0" fontId="50" fillId="0" borderId="0" xfId="2004" applyFont="1" applyFill="1" applyBorder="1" applyAlignment="1">
      <alignment horizontal="center" vertical="center"/>
    </xf>
    <xf numFmtId="0" fontId="118" fillId="0" borderId="27" xfId="2004" applyFont="1" applyFill="1" applyBorder="1" applyAlignment="1">
      <alignment horizontal="center" vertical="center"/>
    </xf>
    <xf numFmtId="0" fontId="118" fillId="0" borderId="0" xfId="2004" applyFont="1" applyFill="1" applyBorder="1" applyAlignment="1">
      <alignment horizontal="center" vertical="center"/>
    </xf>
    <xf numFmtId="0" fontId="118" fillId="0" borderId="28" xfId="2004" applyFont="1" applyFill="1" applyBorder="1" applyAlignment="1">
      <alignment horizontal="center" vertical="center"/>
    </xf>
    <xf numFmtId="0" fontId="50" fillId="0" borderId="27" xfId="2004" applyFont="1" applyFill="1" applyBorder="1" applyAlignment="1">
      <alignment horizontal="center" vertical="center" shrinkToFit="1"/>
    </xf>
    <xf numFmtId="182" fontId="50" fillId="0" borderId="24" xfId="2000" applyFont="1" applyFill="1" applyBorder="1" applyAlignment="1">
      <alignment horizontal="center" vertical="center"/>
    </xf>
    <xf numFmtId="0" fontId="118" fillId="0" borderId="27" xfId="2004" applyFont="1" applyFill="1" applyBorder="1" applyAlignment="1">
      <alignment horizontal="center" vertical="center" shrinkToFit="1"/>
    </xf>
    <xf numFmtId="0" fontId="50" fillId="0" borderId="0" xfId="2004" applyFont="1" applyFill="1" applyAlignment="1"/>
    <xf numFmtId="0" fontId="43" fillId="0" borderId="0" xfId="2004" applyFont="1" applyFill="1" applyAlignment="1"/>
    <xf numFmtId="0" fontId="118" fillId="0" borderId="27" xfId="2004" applyFont="1" applyFill="1" applyBorder="1" applyAlignment="1">
      <alignment horizontal="centerContinuous" vertical="center"/>
    </xf>
    <xf numFmtId="0" fontId="118" fillId="0" borderId="28" xfId="2004" applyFont="1" applyFill="1" applyBorder="1" applyAlignment="1">
      <alignment horizontal="centerContinuous" vertical="center"/>
    </xf>
    <xf numFmtId="182" fontId="118" fillId="0" borderId="28" xfId="2000" applyFont="1" applyFill="1" applyBorder="1" applyAlignment="1">
      <alignment horizontal="center" vertical="center"/>
    </xf>
    <xf numFmtId="182" fontId="50" fillId="0" borderId="32" xfId="2000" applyFont="1" applyFill="1" applyBorder="1" applyAlignment="1">
      <alignment horizontal="center" vertical="center"/>
    </xf>
    <xf numFmtId="182" fontId="120" fillId="0" borderId="27" xfId="2000" applyFont="1" applyFill="1" applyBorder="1" applyAlignment="1">
      <alignment horizontal="center" vertical="center" shrinkToFit="1"/>
    </xf>
    <xf numFmtId="182" fontId="118" fillId="0" borderId="22" xfId="2000" applyFont="1" applyFill="1" applyBorder="1" applyAlignment="1">
      <alignment horizontal="center" vertical="center"/>
    </xf>
    <xf numFmtId="0" fontId="120" fillId="0" borderId="27" xfId="2004" applyFont="1" applyFill="1" applyBorder="1" applyAlignment="1">
      <alignment horizontal="center" vertical="center"/>
    </xf>
    <xf numFmtId="182" fontId="118" fillId="0" borderId="27" xfId="2000" applyFont="1" applyFill="1" applyBorder="1" applyAlignment="1">
      <alignment horizontal="center" vertical="center" shrinkToFit="1"/>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3" fontId="43" fillId="53" borderId="0" xfId="469" applyNumberFormat="1" applyFont="1" applyFill="1" applyBorder="1" applyAlignment="1">
      <alignment horizontal="right"/>
    </xf>
    <xf numFmtId="3" fontId="43" fillId="53" borderId="0" xfId="469" quotePrefix="1" applyNumberFormat="1" applyFont="1" applyFill="1" applyBorder="1" applyAlignment="1">
      <alignment horizontal="right"/>
    </xf>
    <xf numFmtId="4" fontId="43" fillId="53" borderId="0" xfId="469" applyNumberFormat="1" applyFont="1" applyFill="1" applyBorder="1" applyAlignment="1">
      <alignment horizontal="center"/>
    </xf>
    <xf numFmtId="3" fontId="43" fillId="53" borderId="0" xfId="469" applyNumberFormat="1" applyFont="1" applyFill="1" applyBorder="1" applyAlignment="1">
      <alignment horizontal="center"/>
    </xf>
    <xf numFmtId="178" fontId="41" fillId="0" borderId="27" xfId="469" quotePrefix="1" applyNumberFormat="1" applyFont="1" applyFill="1" applyBorder="1" applyAlignment="1">
      <alignment horizontal="center"/>
    </xf>
    <xf numFmtId="178" fontId="40" fillId="0" borderId="27" xfId="469" quotePrefix="1" applyNumberFormat="1" applyFont="1" applyFill="1" applyBorder="1" applyAlignment="1">
      <alignment horizontal="center"/>
    </xf>
    <xf numFmtId="3" fontId="40" fillId="0" borderId="22" xfId="469" applyNumberFormat="1" applyFont="1" applyBorder="1" applyAlignment="1">
      <alignment horizontal="centerContinuous" vertical="center"/>
    </xf>
    <xf numFmtId="3" fontId="50" fillId="0" borderId="0" xfId="1848" quotePrefix="1" applyNumberFormat="1" applyFont="1" applyFill="1" applyBorder="1" applyAlignment="1">
      <alignment horizontal="centerContinuous"/>
    </xf>
    <xf numFmtId="178" fontId="50" fillId="0" borderId="0" xfId="1847" applyNumberFormat="1" applyFont="1" applyFill="1" applyBorder="1" applyAlignment="1">
      <alignment horizontal="right" vertical="center"/>
    </xf>
    <xf numFmtId="193" fontId="50" fillId="0" borderId="0" xfId="1847" applyNumberFormat="1" applyFont="1" applyFill="1" applyBorder="1" applyAlignment="1">
      <alignment horizontal="right" vertical="center"/>
    </xf>
    <xf numFmtId="0" fontId="116" fillId="0" borderId="0" xfId="469" quotePrefix="1" applyFont="1" applyFill="1" applyBorder="1" applyAlignment="1">
      <alignment horizontal="center" vertical="center"/>
    </xf>
    <xf numFmtId="0" fontId="70" fillId="0" borderId="36" xfId="1" applyFont="1" applyFill="1" applyBorder="1" applyAlignment="1" applyProtection="1">
      <alignment horizontal="centerContinuous" vertical="center"/>
    </xf>
    <xf numFmtId="49" fontId="70" fillId="0" borderId="26" xfId="1" applyNumberFormat="1" applyFont="1" applyFill="1" applyBorder="1" applyAlignment="1" applyProtection="1">
      <alignment horizontal="centerContinuous" vertical="center" shrinkToFit="1"/>
    </xf>
    <xf numFmtId="178" fontId="72" fillId="47" borderId="0" xfId="0" quotePrefix="1" applyNumberFormat="1" applyFont="1" applyFill="1" applyBorder="1" applyAlignment="1">
      <alignment horizontal="right" vertical="top"/>
    </xf>
    <xf numFmtId="178" fontId="70" fillId="0" borderId="0" xfId="0" quotePrefix="1" applyNumberFormat="1" applyFont="1" applyFill="1" applyBorder="1" applyAlignment="1">
      <alignment horizontal="right" vertical="top"/>
    </xf>
    <xf numFmtId="184" fontId="70" fillId="0" borderId="0" xfId="466" applyNumberFormat="1" applyFont="1" applyFill="1" applyBorder="1" applyAlignment="1">
      <alignment vertical="center" shrinkToFit="1"/>
    </xf>
    <xf numFmtId="3" fontId="42" fillId="0" borderId="24" xfId="0" quotePrefix="1" applyNumberFormat="1" applyFont="1" applyFill="1" applyBorder="1" applyAlignment="1">
      <alignment horizontal="center"/>
    </xf>
    <xf numFmtId="3" fontId="42" fillId="47" borderId="0" xfId="0" applyNumberFormat="1" applyFont="1" applyFill="1" applyBorder="1" applyAlignment="1">
      <alignment horizontal="right"/>
    </xf>
    <xf numFmtId="3" fontId="42" fillId="47" borderId="0" xfId="0" quotePrefix="1" applyNumberFormat="1" applyFont="1" applyFill="1" applyBorder="1" applyAlignment="1">
      <alignment horizontal="right"/>
    </xf>
    <xf numFmtId="4" fontId="42" fillId="47" borderId="0" xfId="0" applyNumberFormat="1" applyFont="1" applyFill="1" applyBorder="1" applyAlignment="1">
      <alignment horizontal="center"/>
    </xf>
    <xf numFmtId="3" fontId="42" fillId="47" borderId="0" xfId="0" quotePrefix="1" applyNumberFormat="1" applyFont="1" applyFill="1" applyBorder="1" applyAlignment="1">
      <alignment horizontal="center"/>
    </xf>
    <xf numFmtId="3" fontId="42" fillId="47" borderId="0" xfId="0" applyNumberFormat="1" applyFont="1" applyFill="1" applyBorder="1" applyAlignment="1">
      <alignment horizontal="center"/>
    </xf>
    <xf numFmtId="3" fontId="42" fillId="0" borderId="27" xfId="0" quotePrefix="1" applyNumberFormat="1" applyFont="1" applyFill="1" applyBorder="1" applyAlignment="1">
      <alignment horizontal="center"/>
    </xf>
    <xf numFmtId="193" fontId="43" fillId="0" borderId="0" xfId="0" applyNumberFormat="1" applyFont="1" applyFill="1" applyBorder="1" applyAlignment="1">
      <alignment horizontal="right" vertical="center"/>
    </xf>
    <xf numFmtId="193" fontId="43" fillId="0" borderId="0" xfId="0" applyNumberFormat="1" applyFont="1" applyFill="1" applyBorder="1" applyAlignment="1">
      <alignment vertical="center"/>
    </xf>
    <xf numFmtId="193" fontId="43" fillId="0" borderId="0" xfId="0" quotePrefix="1" applyNumberFormat="1" applyFont="1" applyFill="1" applyBorder="1" applyAlignment="1">
      <alignment vertical="center"/>
    </xf>
    <xf numFmtId="193" fontId="43" fillId="0" borderId="0" xfId="0" quotePrefix="1" applyNumberFormat="1" applyFont="1" applyFill="1" applyBorder="1" applyAlignment="1">
      <alignment horizontal="right" vertical="center"/>
    </xf>
    <xf numFmtId="179" fontId="41" fillId="47" borderId="0" xfId="0" applyNumberFormat="1" applyFont="1" applyFill="1" applyBorder="1" applyAlignment="1">
      <alignment horizontal="right" vertical="center"/>
    </xf>
    <xf numFmtId="3" fontId="41" fillId="0" borderId="0" xfId="0" applyNumberFormat="1" applyFont="1" applyFill="1" applyBorder="1" applyAlignment="1">
      <alignment vertical="center"/>
    </xf>
    <xf numFmtId="3" fontId="41" fillId="47" borderId="24" xfId="0" quotePrefix="1" applyNumberFormat="1" applyFont="1" applyFill="1" applyBorder="1" applyAlignment="1">
      <alignment horizontal="center"/>
    </xf>
    <xf numFmtId="3" fontId="41" fillId="47" borderId="24" xfId="0" applyNumberFormat="1" applyFont="1" applyFill="1" applyBorder="1" applyAlignment="1">
      <alignment horizontal="center" vertical="center"/>
    </xf>
    <xf numFmtId="3" fontId="41" fillId="0" borderId="27" xfId="0" quotePrefix="1" applyNumberFormat="1" applyFont="1" applyFill="1" applyBorder="1" applyAlignment="1">
      <alignment horizontal="center" vertical="center"/>
    </xf>
    <xf numFmtId="3" fontId="40" fillId="0" borderId="24" xfId="0" quotePrefix="1" applyNumberFormat="1" applyFont="1" applyFill="1" applyBorder="1" applyAlignment="1">
      <alignment horizontal="center" vertical="top"/>
    </xf>
    <xf numFmtId="3" fontId="40" fillId="0" borderId="0" xfId="0" applyNumberFormat="1" applyFont="1" applyFill="1" applyBorder="1" applyAlignment="1">
      <alignment horizontal="right" vertical="top"/>
    </xf>
    <xf numFmtId="4" fontId="40" fillId="0" borderId="0" xfId="0" applyNumberFormat="1" applyFont="1" applyFill="1" applyBorder="1" applyAlignment="1">
      <alignment horizontal="right" vertical="top"/>
    </xf>
    <xf numFmtId="3" fontId="40" fillId="0" borderId="27" xfId="0" quotePrefix="1" applyNumberFormat="1" applyFont="1" applyFill="1" applyBorder="1" applyAlignment="1">
      <alignment horizontal="center" vertical="top"/>
    </xf>
    <xf numFmtId="3" fontId="41" fillId="0" borderId="24" xfId="0" quotePrefix="1" applyNumberFormat="1" applyFont="1" applyFill="1" applyBorder="1" applyAlignment="1">
      <alignment horizontal="center" vertical="top"/>
    </xf>
    <xf numFmtId="3" fontId="41" fillId="47" borderId="0" xfId="0" applyNumberFormat="1" applyFont="1" applyFill="1" applyBorder="1" applyAlignment="1">
      <alignment horizontal="right" vertical="top"/>
    </xf>
    <xf numFmtId="4" fontId="41" fillId="47" borderId="0" xfId="0" applyNumberFormat="1" applyFont="1" applyFill="1" applyBorder="1" applyAlignment="1">
      <alignment horizontal="right" vertical="top"/>
    </xf>
    <xf numFmtId="3" fontId="41" fillId="0" borderId="27" xfId="0" quotePrefix="1" applyNumberFormat="1" applyFont="1" applyFill="1" applyBorder="1" applyAlignment="1">
      <alignment horizontal="center" vertical="top"/>
    </xf>
    <xf numFmtId="0" fontId="41" fillId="0" borderId="24" xfId="618" applyFont="1" applyFill="1" applyBorder="1" applyAlignment="1" applyProtection="1">
      <alignment horizontal="center" vertical="top"/>
    </xf>
    <xf numFmtId="0" fontId="42" fillId="0" borderId="27" xfId="618" applyFont="1" applyFill="1" applyBorder="1" applyAlignment="1" applyProtection="1">
      <alignment horizontal="center" vertical="top"/>
    </xf>
    <xf numFmtId="0" fontId="40" fillId="0" borderId="24" xfId="618" applyFont="1" applyFill="1" applyBorder="1" applyAlignment="1" applyProtection="1">
      <alignment horizontal="center" vertical="top"/>
    </xf>
    <xf numFmtId="3" fontId="40" fillId="0" borderId="0" xfId="0" applyNumberFormat="1" applyFont="1" applyFill="1" applyBorder="1" applyAlignment="1">
      <alignment horizontal="right" vertical="center" wrapText="1"/>
    </xf>
    <xf numFmtId="207" fontId="40" fillId="0" borderId="0" xfId="0" applyNumberFormat="1" applyFont="1" applyFill="1" applyBorder="1" applyAlignment="1">
      <alignment horizontal="right" vertical="top"/>
    </xf>
    <xf numFmtId="0" fontId="43" fillId="0" borderId="27" xfId="618" applyFont="1" applyFill="1" applyBorder="1" applyAlignment="1" applyProtection="1">
      <alignment horizontal="right" vertical="top"/>
    </xf>
    <xf numFmtId="0" fontId="40" fillId="0" borderId="24" xfId="618" applyNumberFormat="1" applyFont="1" applyFill="1" applyBorder="1" applyAlignment="1" applyProtection="1">
      <alignment horizontal="center" vertical="top"/>
    </xf>
    <xf numFmtId="202" fontId="43" fillId="0" borderId="0" xfId="0" applyNumberFormat="1" applyFont="1" applyFill="1" applyBorder="1" applyAlignment="1" applyProtection="1">
      <alignment horizontal="right" vertical="center"/>
    </xf>
    <xf numFmtId="202" fontId="43" fillId="0" borderId="0" xfId="0" applyNumberFormat="1" applyFont="1" applyFill="1" applyBorder="1" applyAlignment="1" applyProtection="1">
      <alignment horizontal="right" vertical="center"/>
      <protection locked="0"/>
    </xf>
    <xf numFmtId="202" fontId="43" fillId="0" borderId="41" xfId="0" applyNumberFormat="1" applyFont="1" applyFill="1" applyBorder="1" applyAlignment="1" applyProtection="1">
      <alignment horizontal="right" vertical="center"/>
      <protection locked="0"/>
    </xf>
    <xf numFmtId="3" fontId="43" fillId="0" borderId="0" xfId="0" applyNumberFormat="1" applyFont="1" applyFill="1" applyBorder="1" applyAlignment="1" applyProtection="1">
      <alignment horizontal="right" vertical="center"/>
    </xf>
    <xf numFmtId="202" fontId="43" fillId="0" borderId="46" xfId="0" applyNumberFormat="1" applyFont="1" applyFill="1" applyBorder="1" applyAlignment="1" applyProtection="1">
      <alignment horizontal="right" vertical="center"/>
      <protection locked="0"/>
    </xf>
    <xf numFmtId="41" fontId="43" fillId="0" borderId="0" xfId="0" applyNumberFormat="1" applyFont="1" applyFill="1" applyAlignment="1" applyProtection="1">
      <alignment horizontal="right" vertical="center"/>
      <protection locked="0"/>
    </xf>
    <xf numFmtId="193" fontId="41" fillId="47" borderId="0" xfId="788" quotePrefix="1" applyNumberFormat="1" applyFont="1" applyFill="1" applyBorder="1" applyAlignment="1">
      <alignment horizontal="right" vertical="center"/>
    </xf>
    <xf numFmtId="2" fontId="41" fillId="47" borderId="0" xfId="0" applyNumberFormat="1" applyFont="1" applyFill="1" applyBorder="1" applyAlignment="1">
      <alignment horizontal="right" vertical="center"/>
    </xf>
    <xf numFmtId="3" fontId="41" fillId="47" borderId="0" xfId="0" applyNumberFormat="1" applyFont="1" applyFill="1" applyBorder="1" applyAlignment="1">
      <alignment horizontal="right" vertical="center"/>
    </xf>
    <xf numFmtId="3" fontId="40" fillId="47" borderId="0" xfId="0" applyNumberFormat="1" applyFont="1" applyFill="1" applyBorder="1" applyAlignment="1">
      <alignment horizontal="right" vertical="center"/>
    </xf>
    <xf numFmtId="198" fontId="40" fillId="0" borderId="0" xfId="0" applyNumberFormat="1" applyFont="1" applyFill="1" applyBorder="1" applyAlignment="1">
      <alignment horizontal="right" vertical="center" wrapText="1"/>
    </xf>
    <xf numFmtId="2" fontId="40" fillId="47" borderId="0" xfId="0" applyNumberFormat="1" applyFont="1" applyFill="1" applyBorder="1" applyAlignment="1">
      <alignment horizontal="right" vertical="center"/>
    </xf>
    <xf numFmtId="0" fontId="40" fillId="0" borderId="0" xfId="784" applyFont="1" applyFill="1" applyBorder="1" applyAlignment="1">
      <alignment horizontal="right" vertical="center" wrapText="1"/>
    </xf>
    <xf numFmtId="3" fontId="116" fillId="47" borderId="0" xfId="1847" applyNumberFormat="1" applyFont="1" applyFill="1" applyBorder="1" applyAlignment="1">
      <alignment horizontal="right" vertical="center"/>
    </xf>
    <xf numFmtId="184" fontId="116" fillId="47" borderId="0" xfId="1847" applyNumberFormat="1" applyFont="1" applyFill="1" applyBorder="1" applyAlignment="1">
      <alignment horizontal="right" vertical="center"/>
    </xf>
    <xf numFmtId="193" fontId="116" fillId="47" borderId="0" xfId="1847" applyNumberFormat="1" applyFont="1" applyFill="1" applyBorder="1" applyAlignment="1">
      <alignment horizontal="right" vertical="center"/>
    </xf>
    <xf numFmtId="184" fontId="50" fillId="47" borderId="0" xfId="1847" applyNumberFormat="1" applyFont="1" applyFill="1" applyBorder="1" applyAlignment="1">
      <alignment horizontal="right" vertical="center"/>
    </xf>
    <xf numFmtId="3" fontId="50" fillId="47" borderId="0" xfId="1847" applyNumberFormat="1" applyFont="1" applyFill="1" applyBorder="1" applyAlignment="1">
      <alignment horizontal="right" vertical="center"/>
    </xf>
    <xf numFmtId="0" fontId="116" fillId="0" borderId="24" xfId="469" quotePrefix="1" applyFont="1" applyFill="1" applyBorder="1" applyAlignment="1">
      <alignment horizontal="center" vertical="center"/>
    </xf>
    <xf numFmtId="3" fontId="116" fillId="47" borderId="24" xfId="1847" applyNumberFormat="1" applyFont="1" applyFill="1" applyBorder="1" applyAlignment="1">
      <alignment horizontal="right" vertical="center"/>
    </xf>
    <xf numFmtId="0" fontId="117" fillId="47" borderId="27" xfId="469" applyFont="1" applyFill="1" applyBorder="1" applyAlignment="1">
      <alignment horizontal="center" vertical="center"/>
    </xf>
    <xf numFmtId="3" fontId="50" fillId="0" borderId="0" xfId="621" applyNumberFormat="1" applyFont="1" applyFill="1" applyBorder="1" applyAlignment="1">
      <alignment horizontal="right" vertical="center"/>
    </xf>
    <xf numFmtId="3" fontId="38" fillId="0" borderId="0" xfId="469" applyNumberFormat="1" applyFont="1" applyFill="1" applyBorder="1" applyAlignment="1">
      <alignment horizontal="center"/>
    </xf>
    <xf numFmtId="178" fontId="38" fillId="0" borderId="0" xfId="469" applyNumberFormat="1" applyFont="1" applyFill="1" applyBorder="1" applyAlignment="1">
      <alignment horizontal="center"/>
    </xf>
    <xf numFmtId="3" fontId="43" fillId="0" borderId="35" xfId="469" applyNumberFormat="1" applyFont="1" applyFill="1" applyBorder="1" applyAlignment="1">
      <alignment horizontal="center" vertical="center"/>
    </xf>
    <xf numFmtId="3" fontId="43" fillId="0" borderId="40" xfId="469" applyNumberFormat="1" applyFont="1" applyFill="1" applyBorder="1" applyAlignment="1">
      <alignment horizontal="center" vertical="center"/>
    </xf>
    <xf numFmtId="3" fontId="43" fillId="0" borderId="42" xfId="469" applyNumberFormat="1" applyFont="1" applyFill="1" applyBorder="1" applyAlignment="1">
      <alignment horizontal="center" vertical="center"/>
    </xf>
    <xf numFmtId="3" fontId="80" fillId="0" borderId="0" xfId="469" applyNumberFormat="1" applyFont="1" applyFill="1" applyAlignment="1">
      <alignment horizontal="center"/>
    </xf>
    <xf numFmtId="184" fontId="81" fillId="0" borderId="32" xfId="469" applyNumberFormat="1" applyFont="1" applyFill="1" applyBorder="1" applyAlignment="1">
      <alignment horizontal="center" vertical="center"/>
    </xf>
    <xf numFmtId="184" fontId="81" fillId="0" borderId="39" xfId="469" applyNumberFormat="1" applyFont="1" applyFill="1" applyBorder="1" applyAlignment="1">
      <alignment horizontal="center" vertical="center"/>
    </xf>
    <xf numFmtId="184" fontId="81" fillId="0" borderId="27" xfId="469" applyNumberFormat="1" applyFont="1" applyFill="1" applyBorder="1" applyAlignment="1">
      <alignment horizontal="center" vertical="center" shrinkToFit="1"/>
    </xf>
    <xf numFmtId="184" fontId="81" fillId="0" borderId="0" xfId="469" applyNumberFormat="1" applyFont="1" applyFill="1" applyBorder="1" applyAlignment="1">
      <alignment horizontal="center" vertical="center" shrinkToFit="1"/>
    </xf>
    <xf numFmtId="184" fontId="81" fillId="0" borderId="27" xfId="469" applyNumberFormat="1" applyFont="1" applyFill="1" applyBorder="1" applyAlignment="1">
      <alignment horizontal="center" vertical="center"/>
    </xf>
    <xf numFmtId="184" fontId="81" fillId="0" borderId="0" xfId="469" applyNumberFormat="1" applyFont="1" applyFill="1" applyAlignment="1">
      <alignment horizontal="center" vertical="center"/>
    </xf>
    <xf numFmtId="184" fontId="81" fillId="0" borderId="24" xfId="469" applyNumberFormat="1" applyFont="1" applyFill="1" applyBorder="1" applyAlignment="1">
      <alignment horizontal="center" vertical="center"/>
    </xf>
    <xf numFmtId="184" fontId="81" fillId="0" borderId="30" xfId="469" applyNumberFormat="1" applyFont="1" applyFill="1" applyBorder="1" applyAlignment="1">
      <alignment horizontal="center" vertical="center"/>
    </xf>
    <xf numFmtId="184" fontId="81" fillId="0" borderId="32" xfId="469" applyNumberFormat="1" applyFont="1" applyFill="1" applyBorder="1" applyAlignment="1">
      <alignment horizontal="center" vertical="center" shrinkToFit="1"/>
    </xf>
    <xf numFmtId="184" fontId="81" fillId="0" borderId="39" xfId="469" applyNumberFormat="1" applyFont="1" applyFill="1" applyBorder="1" applyAlignment="1">
      <alignment horizontal="center" vertical="center" shrinkToFit="1"/>
    </xf>
    <xf numFmtId="184" fontId="81" fillId="0" borderId="30" xfId="469" applyNumberFormat="1" applyFont="1" applyFill="1" applyBorder="1" applyAlignment="1">
      <alignment horizontal="center" vertical="center" shrinkToFit="1"/>
    </xf>
    <xf numFmtId="184" fontId="81" fillId="0" borderId="0" xfId="469" applyNumberFormat="1" applyFont="1" applyFill="1" applyAlignment="1">
      <alignment horizontal="center" vertical="center" shrinkToFit="1"/>
    </xf>
    <xf numFmtId="184" fontId="81" fillId="0" borderId="24" xfId="469" applyNumberFormat="1" applyFont="1" applyFill="1" applyBorder="1" applyAlignment="1">
      <alignment horizontal="center" vertical="center" shrinkToFit="1"/>
    </xf>
    <xf numFmtId="3" fontId="80" fillId="0" borderId="0" xfId="469" applyNumberFormat="1" applyFont="1" applyFill="1" applyBorder="1" applyAlignment="1">
      <alignment horizontal="center"/>
    </xf>
    <xf numFmtId="3" fontId="38" fillId="0" borderId="0" xfId="469" applyNumberFormat="1" applyFont="1" applyAlignment="1">
      <alignment horizontal="center"/>
    </xf>
    <xf numFmtId="3" fontId="38" fillId="0" borderId="0" xfId="469" applyNumberFormat="1" applyFont="1" applyAlignment="1">
      <alignment horizontal="center" shrinkToFit="1"/>
    </xf>
    <xf numFmtId="3" fontId="38" fillId="0" borderId="0" xfId="469" applyNumberFormat="1" applyFont="1" applyFill="1" applyAlignment="1">
      <alignment horizontal="center" wrapText="1"/>
    </xf>
    <xf numFmtId="3" fontId="38" fillId="0" borderId="0" xfId="469" applyNumberFormat="1" applyFont="1" applyFill="1" applyAlignment="1">
      <alignment horizontal="center"/>
    </xf>
    <xf numFmtId="0" fontId="39" fillId="0" borderId="0" xfId="469" applyFont="1" applyFill="1" applyAlignment="1">
      <alignment horizontal="center"/>
    </xf>
    <xf numFmtId="3" fontId="82" fillId="0" borderId="32" xfId="469" applyNumberFormat="1" applyFont="1" applyFill="1" applyBorder="1" applyAlignment="1">
      <alignment horizontal="center" vertical="center"/>
    </xf>
    <xf numFmtId="3" fontId="82" fillId="0" borderId="39" xfId="469" applyNumberFormat="1" applyFont="1" applyFill="1" applyBorder="1" applyAlignment="1">
      <alignment horizontal="center" vertical="center"/>
    </xf>
    <xf numFmtId="3" fontId="82" fillId="0" borderId="30" xfId="469" applyNumberFormat="1" applyFont="1" applyFill="1" applyBorder="1" applyAlignment="1">
      <alignment horizontal="center" vertical="center"/>
    </xf>
    <xf numFmtId="3" fontId="82" fillId="0" borderId="27" xfId="469" applyNumberFormat="1" applyFont="1" applyFill="1" applyBorder="1" applyAlignment="1">
      <alignment horizontal="center" vertical="center"/>
    </xf>
    <xf numFmtId="3" fontId="82" fillId="0" borderId="0" xfId="469" applyNumberFormat="1" applyFont="1" applyFill="1" applyBorder="1" applyAlignment="1">
      <alignment horizontal="center" vertical="center"/>
    </xf>
    <xf numFmtId="3" fontId="82" fillId="0" borderId="24" xfId="469" applyNumberFormat="1" applyFont="1" applyFill="1" applyBorder="1" applyAlignment="1">
      <alignment horizontal="center" vertical="center"/>
    </xf>
    <xf numFmtId="3" fontId="81" fillId="0" borderId="28" xfId="469" applyNumberFormat="1" applyFont="1" applyFill="1" applyBorder="1" applyAlignment="1">
      <alignment horizontal="center" vertical="center"/>
    </xf>
    <xf numFmtId="3" fontId="81" fillId="0" borderId="22" xfId="469" applyNumberFormat="1" applyFont="1" applyFill="1" applyBorder="1" applyAlignment="1">
      <alignment horizontal="center" vertical="center"/>
    </xf>
    <xf numFmtId="3" fontId="81" fillId="0" borderId="23" xfId="469" applyNumberFormat="1" applyFont="1" applyFill="1" applyBorder="1" applyAlignment="1">
      <alignment horizontal="center" vertical="center"/>
    </xf>
    <xf numFmtId="200" fontId="80" fillId="0" borderId="0" xfId="469" applyNumberFormat="1" applyFont="1" applyFill="1" applyAlignment="1">
      <alignment horizontal="center"/>
    </xf>
    <xf numFmtId="0" fontId="40" fillId="0" borderId="32" xfId="469" applyFont="1" applyFill="1" applyBorder="1" applyAlignment="1">
      <alignment horizontal="center" vertical="center"/>
    </xf>
    <xf numFmtId="0" fontId="40" fillId="0" borderId="39" xfId="469" applyFont="1" applyFill="1" applyBorder="1" applyAlignment="1">
      <alignment horizontal="center" vertical="center"/>
    </xf>
    <xf numFmtId="0" fontId="40" fillId="0" borderId="30" xfId="469" applyFont="1" applyFill="1" applyBorder="1" applyAlignment="1">
      <alignment horizontal="center" vertical="center"/>
    </xf>
    <xf numFmtId="0" fontId="115" fillId="0" borderId="0" xfId="469" applyFont="1" applyFill="1" applyAlignment="1">
      <alignment horizontal="center" wrapText="1"/>
    </xf>
    <xf numFmtId="0" fontId="40" fillId="0" borderId="35" xfId="1882" applyFont="1" applyFill="1" applyBorder="1" applyAlignment="1">
      <alignment horizontal="center" vertical="center"/>
    </xf>
    <xf numFmtId="0" fontId="40" fillId="0" borderId="40" xfId="1882" applyFont="1" applyFill="1" applyBorder="1" applyAlignment="1">
      <alignment horizontal="center" vertical="center"/>
    </xf>
    <xf numFmtId="0" fontId="115" fillId="0" borderId="0" xfId="1998" applyFont="1" applyFill="1" applyAlignment="1">
      <alignment horizontal="center"/>
    </xf>
    <xf numFmtId="3" fontId="50" fillId="0" borderId="29" xfId="1998" applyNumberFormat="1" applyFont="1" applyFill="1" applyBorder="1" applyAlignment="1">
      <alignment horizontal="center" vertical="center"/>
    </xf>
    <xf numFmtId="3" fontId="50" fillId="0" borderId="34" xfId="1998" applyNumberFormat="1" applyFont="1" applyFill="1" applyBorder="1" applyAlignment="1">
      <alignment horizontal="center" vertical="center"/>
    </xf>
    <xf numFmtId="3" fontId="50" fillId="0" borderId="28" xfId="1998" applyNumberFormat="1" applyFont="1" applyFill="1" applyBorder="1" applyAlignment="1">
      <alignment horizontal="center" vertical="center"/>
    </xf>
    <xf numFmtId="3" fontId="50" fillId="0" borderId="22" xfId="1998" applyNumberFormat="1" applyFont="1" applyFill="1" applyBorder="1" applyAlignment="1">
      <alignment horizontal="center" vertical="center"/>
    </xf>
    <xf numFmtId="0" fontId="50" fillId="0" borderId="32" xfId="1998" applyFont="1" applyFill="1" applyBorder="1" applyAlignment="1">
      <alignment horizontal="center" vertical="center"/>
    </xf>
    <xf numFmtId="0" fontId="50" fillId="0" borderId="39" xfId="1998" applyFont="1" applyFill="1" applyBorder="1" applyAlignment="1">
      <alignment horizontal="center" vertical="center"/>
    </xf>
    <xf numFmtId="3" fontId="50" fillId="0" borderId="23" xfId="1998" applyNumberFormat="1" applyFont="1" applyFill="1" applyBorder="1" applyAlignment="1">
      <alignment horizontal="center" vertical="center"/>
    </xf>
    <xf numFmtId="0" fontId="50" fillId="0" borderId="30" xfId="1998" applyFont="1" applyFill="1" applyBorder="1" applyAlignment="1">
      <alignment horizontal="center" vertical="center"/>
    </xf>
    <xf numFmtId="0" fontId="50" fillId="0" borderId="0" xfId="1998" applyFont="1" applyFill="1" applyBorder="1" applyAlignment="1">
      <alignment horizontal="center" vertical="center"/>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3" fontId="50" fillId="0" borderId="24" xfId="1998" applyNumberFormat="1" applyFont="1" applyFill="1" applyBorder="1" applyAlignment="1">
      <alignment horizontal="center" vertical="center"/>
    </xf>
    <xf numFmtId="0" fontId="115" fillId="0" borderId="0" xfId="2004" applyFont="1" applyAlignment="1">
      <alignment horizontal="center"/>
    </xf>
    <xf numFmtId="0" fontId="50" fillId="0" borderId="25" xfId="2004" applyFont="1" applyBorder="1" applyAlignment="1">
      <alignment horizontal="center" vertical="center" wrapText="1"/>
    </xf>
    <xf numFmtId="0" fontId="50" fillId="0" borderId="26" xfId="2004" applyFont="1" applyBorder="1" applyAlignment="1">
      <alignment horizontal="center" vertical="center" wrapText="1"/>
    </xf>
    <xf numFmtId="0" fontId="118" fillId="0" borderId="27" xfId="2004" applyFont="1" applyFill="1" applyBorder="1" applyAlignment="1">
      <alignment horizontal="center" vertical="center" wrapText="1"/>
    </xf>
    <xf numFmtId="0" fontId="118" fillId="0" borderId="28" xfId="2004" applyFont="1" applyFill="1" applyBorder="1" applyAlignment="1">
      <alignment horizontal="center" vertical="center" wrapText="1"/>
    </xf>
    <xf numFmtId="0" fontId="50" fillId="0" borderId="35" xfId="2004" applyFont="1" applyFill="1" applyBorder="1" applyAlignment="1">
      <alignment horizontal="center" vertical="center"/>
    </xf>
    <xf numFmtId="0" fontId="50" fillId="0" borderId="40" xfId="2004" applyFont="1" applyFill="1" applyBorder="1" applyAlignment="1">
      <alignment horizontal="center" vertical="center"/>
    </xf>
    <xf numFmtId="0" fontId="50" fillId="0" borderId="42" xfId="2004" applyFont="1" applyFill="1" applyBorder="1" applyAlignment="1">
      <alignment horizontal="center" vertical="center"/>
    </xf>
    <xf numFmtId="0" fontId="115" fillId="0" borderId="0" xfId="2004" applyFont="1" applyFill="1" applyAlignment="1">
      <alignment horizontal="center"/>
    </xf>
    <xf numFmtId="0" fontId="118" fillId="0" borderId="25" xfId="2004" applyFont="1" applyFill="1" applyBorder="1" applyAlignment="1">
      <alignment horizontal="center" vertical="center" wrapText="1"/>
    </xf>
    <xf numFmtId="0" fontId="118" fillId="0" borderId="26" xfId="2004" applyFont="1" applyFill="1" applyBorder="1" applyAlignment="1">
      <alignment horizontal="center" vertical="center" wrapText="1"/>
    </xf>
    <xf numFmtId="0" fontId="50" fillId="0" borderId="32" xfId="2004" applyFont="1" applyFill="1" applyBorder="1" applyAlignment="1">
      <alignment horizontal="center" vertical="center"/>
    </xf>
    <xf numFmtId="0" fontId="50" fillId="0" borderId="30" xfId="2004" applyFont="1" applyFill="1" applyBorder="1" applyAlignment="1">
      <alignment horizontal="center" vertical="center"/>
    </xf>
    <xf numFmtId="0" fontId="50" fillId="0" borderId="27" xfId="2004" applyFont="1" applyFill="1" applyBorder="1" applyAlignment="1">
      <alignment horizontal="center" vertical="center"/>
    </xf>
    <xf numFmtId="0" fontId="50" fillId="0" borderId="24" xfId="2004" applyFont="1" applyFill="1" applyBorder="1" applyAlignment="1">
      <alignment horizontal="center" vertical="center"/>
    </xf>
    <xf numFmtId="0" fontId="50" fillId="0" borderId="28" xfId="2004" applyFont="1" applyFill="1" applyBorder="1" applyAlignment="1">
      <alignment horizontal="center" vertical="center"/>
    </xf>
    <xf numFmtId="0" fontId="50" fillId="0" borderId="23" xfId="2004" applyFont="1" applyFill="1" applyBorder="1" applyAlignment="1">
      <alignment horizontal="center" vertical="center"/>
    </xf>
  </cellXfs>
  <cellStyles count="2018">
    <cellStyle name="_x000a_386grabber=M" xfId="787"/>
    <cellStyle name="??&amp;O?&amp;H?_x0008_??_x0007__x0001__x0001_" xfId="786"/>
    <cellStyle name="20% - 강조색1 2" xfId="2"/>
    <cellStyle name="20% - 강조색1 2 2" xfId="1885"/>
    <cellStyle name="20% - 강조색1 3" xfId="783"/>
    <cellStyle name="20% - 강조색2 2" xfId="3"/>
    <cellStyle name="20% - 강조색2 2 2" xfId="1886"/>
    <cellStyle name="20% - 강조색2 3" xfId="782"/>
    <cellStyle name="20% - 강조색3 2" xfId="4"/>
    <cellStyle name="20% - 강조색3 2 2" xfId="1887"/>
    <cellStyle name="20% - 강조색3 3" xfId="781"/>
    <cellStyle name="20% - 강조색4 2" xfId="5"/>
    <cellStyle name="20% - 강조색4 2 2" xfId="1888"/>
    <cellStyle name="20% - 강조색4 3" xfId="780"/>
    <cellStyle name="20% - 강조색5 2" xfId="6"/>
    <cellStyle name="20% - 강조색5 2 2" xfId="1889"/>
    <cellStyle name="20% - 강조색5 3" xfId="779"/>
    <cellStyle name="20% - 강조색6 2" xfId="7"/>
    <cellStyle name="20% - 강조색6 2 2" xfId="1890"/>
    <cellStyle name="20% - 강조색6 3" xfId="778"/>
    <cellStyle name="20% - 강조색6 3 2" xfId="1891"/>
    <cellStyle name="40% - 강조색1 2" xfId="8"/>
    <cellStyle name="40% - 강조색1 2 2" xfId="1892"/>
    <cellStyle name="40% - 강조색1 3" xfId="777"/>
    <cellStyle name="40% - 강조색2 2" xfId="9"/>
    <cellStyle name="40% - 강조색2 2 2" xfId="1893"/>
    <cellStyle name="40% - 강조색2 3" xfId="776"/>
    <cellStyle name="40% - 강조색3 2" xfId="10"/>
    <cellStyle name="40% - 강조색3 2 2" xfId="626"/>
    <cellStyle name="40% - 강조색3 2 3" xfId="1894"/>
    <cellStyle name="40% - 강조색3 3" xfId="775"/>
    <cellStyle name="40% - 강조색4 2" xfId="11"/>
    <cellStyle name="40% - 강조색4 2 2" xfId="1895"/>
    <cellStyle name="40% - 강조색4 3" xfId="773"/>
    <cellStyle name="40% - 강조색5 2" xfId="12"/>
    <cellStyle name="40% - 강조색5 2 2" xfId="1896"/>
    <cellStyle name="40% - 강조색5 3" xfId="771"/>
    <cellStyle name="40% - 강조색6 2" xfId="13"/>
    <cellStyle name="40% - 강조색6 2 2" xfId="1897"/>
    <cellStyle name="40% - 강조색6 3" xfId="770"/>
    <cellStyle name="60% - 강조색1 2" xfId="14"/>
    <cellStyle name="60% - 강조색1 2 2" xfId="769"/>
    <cellStyle name="60% - 강조색1 2 3" xfId="1898"/>
    <cellStyle name="60% - 강조색1 3" xfId="768"/>
    <cellStyle name="60% - 강조색2 2" xfId="15"/>
    <cellStyle name="60% - 강조색2 2 2" xfId="767"/>
    <cellStyle name="60% - 강조색2 2 3" xfId="1899"/>
    <cellStyle name="60% - 강조색2 3" xfId="766"/>
    <cellStyle name="60% - 강조색3 2" xfId="16"/>
    <cellStyle name="60% - 강조색3 2 2" xfId="765"/>
    <cellStyle name="60% - 강조색3 2 3" xfId="1900"/>
    <cellStyle name="60% - 강조색3 3" xfId="764"/>
    <cellStyle name="60% - 강조색4 2" xfId="17"/>
    <cellStyle name="60% - 강조색4 2 2" xfId="763"/>
    <cellStyle name="60% - 강조색4 2 3" xfId="1901"/>
    <cellStyle name="60% - 강조색4 3" xfId="762"/>
    <cellStyle name="60% - 강조색5 2" xfId="18"/>
    <cellStyle name="60% - 강조색5 2 2" xfId="761"/>
    <cellStyle name="60% - 강조색5 2 3" xfId="1902"/>
    <cellStyle name="60% - 강조색5 3" xfId="760"/>
    <cellStyle name="60% - 강조색6 2" xfId="19"/>
    <cellStyle name="60% - 강조색6 2 2" xfId="759"/>
    <cellStyle name="60% - 강조색6 2 3" xfId="1903"/>
    <cellStyle name="60% - 강조색6 3" xfId="758"/>
    <cellStyle name="AeE­ [0]_0809ºn±³ " xfId="757"/>
    <cellStyle name="ÅëÈ­ [0]_¼ÕÀÍ¿¹»ê" xfId="20"/>
    <cellStyle name="AeE­ [0]_¼OAI¿¹≫e" xfId="21"/>
    <cellStyle name="ÅëÈ­ [0]_ÀÎ°Çºñ,¿ÜÁÖºñ" xfId="22"/>
    <cellStyle name="AeE­ [0]_AI°Cºn,μμ±Þºn" xfId="23"/>
    <cellStyle name="ÅëÈ­ [0]_laroux" xfId="24"/>
    <cellStyle name="AeE­ [0]_laroux_1" xfId="25"/>
    <cellStyle name="ÅëÈ­ [0]_laroux_1" xfId="26"/>
    <cellStyle name="AeE­ [0]_laroux_1 2" xfId="707"/>
    <cellStyle name="ÅëÈ­ [0]_laroux_1 2" xfId="706"/>
    <cellStyle name="AeE­ [0]_laroux_1 3" xfId="673"/>
    <cellStyle name="ÅëÈ­ [0]_laroux_1 3" xfId="672"/>
    <cellStyle name="AeE­ [0]_laroux_1_43-10주택" xfId="476"/>
    <cellStyle name="ÅëÈ­ [0]_laroux_1_43-10주택" xfId="477"/>
    <cellStyle name="AeE­ [0]_laroux_1_45-09 유통 금융 보험 및 기타서비스(97-109)" xfId="27"/>
    <cellStyle name="ÅëÈ­ [0]_laroux_1_45-09 유통 금융 보험 및 기타서비스(97-109)" xfId="28"/>
    <cellStyle name="AeE­ [0]_laroux_1_46-06 농림수산업" xfId="752"/>
    <cellStyle name="ÅëÈ­ [0]_laroux_1_46-06 농림수산업" xfId="751"/>
    <cellStyle name="AeE­ [0]_laroux_1_46-09 유통 금융 보험 및 기타서비스" xfId="478"/>
    <cellStyle name="ÅëÈ­ [0]_laroux_1_46-09 유통 금융 보험 및 기타서비스" xfId="479"/>
    <cellStyle name="AeE­ [0]_laroux_1_46-11 교통 관광 및 정보통신" xfId="29"/>
    <cellStyle name="ÅëÈ­ [0]_laroux_1_46-11 교통 관광 및 정보통신" xfId="30"/>
    <cellStyle name="AeE­ [0]_laroux_1_48-06 농림수산업" xfId="1904"/>
    <cellStyle name="ÅëÈ­ [0]_laroux_1_48-06 농림수산업" xfId="1905"/>
    <cellStyle name="AeE­ [0]_laroux_1_48-09 유통 금융 보험 및 기타서비스" xfId="701"/>
    <cellStyle name="ÅëÈ­ [0]_laroux_1_48-09 유통 금융 보험 및 기타서비스" xfId="700"/>
    <cellStyle name="AeE­ [0]_laroux_1_48-10 주택 건설" xfId="481"/>
    <cellStyle name="ÅëÈ­ [0]_laroux_1_48-10 주택 건설" xfId="482"/>
    <cellStyle name="AeE­ [0]_laroux_1_48-11 교통 관광 및 정보통신" xfId="483"/>
    <cellStyle name="ÅëÈ­ [0]_laroux_1_48-11 교통 관광 및 정보통신" xfId="484"/>
    <cellStyle name="AeE­ [0]_laroux_1_48-12 보건 및 사회보장" xfId="31"/>
    <cellStyle name="ÅëÈ­ [0]_laroux_1_48-12 보건 및 사회보장" xfId="32"/>
    <cellStyle name="AeE­ [0]_laroux_1_48-13 환경" xfId="33"/>
    <cellStyle name="ÅëÈ­ [0]_laroux_1_48-13 환경" xfId="34"/>
    <cellStyle name="AeE­ [0]_laroux_1_48-14 교육 및 문화" xfId="35"/>
    <cellStyle name="ÅëÈ­ [0]_laroux_1_48-14 교육 및 문화" xfId="36"/>
    <cellStyle name="AeE­ [0]_laroux_1_48-17 공공행정 및 사법" xfId="37"/>
    <cellStyle name="ÅëÈ­ [0]_laroux_1_48-17 공공행정 및 사법" xfId="38"/>
    <cellStyle name="AeE­ [0]_laroux_1_48-17 공공행정및사법(완)" xfId="669"/>
    <cellStyle name="ÅëÈ­ [0]_laroux_1_48-17 공공행정및사법(완)" xfId="668"/>
    <cellStyle name="AeE­ [0]_laroux_1_99 재가노인복지시설" xfId="39"/>
    <cellStyle name="ÅëÈ­ [0]_laroux_1_99 재가노인복지시설" xfId="40"/>
    <cellStyle name="AeE­ [0]_laroux_1_99 친환경농산물 인증현황" xfId="41"/>
    <cellStyle name="ÅëÈ­ [0]_laroux_1_99 친환경농산물 인증현황" xfId="42"/>
    <cellStyle name="AeE­ [0]_laroux_1_보건위생정책과" xfId="43"/>
    <cellStyle name="ÅëÈ­ [0]_laroux_1_보건위생정책과" xfId="44"/>
    <cellStyle name="AeE­ [0]_laroux_1_시군구" xfId="45"/>
    <cellStyle name="ÅëÈ­ [0]_laroux_1_시군구" xfId="46"/>
    <cellStyle name="AeE­ [0]_laroux_1_안산시" xfId="47"/>
    <cellStyle name="ÅëÈ­ [0]_laroux_1_안산시" xfId="48"/>
    <cellStyle name="AeE­ [0]_laroux_1_유통업체현황" xfId="489"/>
    <cellStyle name="ÅëÈ­ [0]_laroux_1_유통업체현황" xfId="490"/>
    <cellStyle name="AeE­ [0]_laroux_1_토지정보과(제출)," xfId="49"/>
    <cellStyle name="ÅëÈ­ [0]_laroux_1_토지정보과(제출)," xfId="50"/>
    <cellStyle name="AeE­ [0]_laroux_1_평택시" xfId="51"/>
    <cellStyle name="ÅëÈ­ [0]_laroux_1_평택시" xfId="52"/>
    <cellStyle name="AeE­ [0]_laroux_2" xfId="53"/>
    <cellStyle name="ÅëÈ­ [0]_laroux_2" xfId="54"/>
    <cellStyle name="AeE­ [0]_laroux_2 2" xfId="695"/>
    <cellStyle name="ÅëÈ­ [0]_laroux_2 2" xfId="694"/>
    <cellStyle name="AeE­ [0]_laroux_2 3" xfId="663"/>
    <cellStyle name="ÅëÈ­ [0]_laroux_2 3" xfId="662"/>
    <cellStyle name="AeE­ [0]_laroux_2_41-06농림16" xfId="55"/>
    <cellStyle name="ÅëÈ­ [0]_laroux_2_41-06농림16" xfId="56"/>
    <cellStyle name="AeE­ [0]_laroux_2_41-06농림16 2" xfId="693"/>
    <cellStyle name="ÅëÈ­ [0]_laroux_2_41-06농림16 2" xfId="692"/>
    <cellStyle name="AeE­ [0]_laroux_2_41-06농림16 3" xfId="661"/>
    <cellStyle name="ÅëÈ­ [0]_laroux_2_41-06농림16 3" xfId="658"/>
    <cellStyle name="AeE­ [0]_laroux_2_41-06농림16_43-10주택" xfId="492"/>
    <cellStyle name="ÅëÈ­ [0]_laroux_2_41-06농림16_43-10주택" xfId="493"/>
    <cellStyle name="AeE­ [0]_laroux_2_41-06농림16_45-09 유통 금융 보험 및 기타서비스(97-109)" xfId="57"/>
    <cellStyle name="ÅëÈ­ [0]_laroux_2_41-06농림16_45-09 유통 금융 보험 및 기타서비스(97-109)" xfId="58"/>
    <cellStyle name="AeE­ [0]_laroux_2_41-06농림16_46-06 농림수산업" xfId="746"/>
    <cellStyle name="ÅëÈ­ [0]_laroux_2_41-06농림16_46-06 농림수산업" xfId="745"/>
    <cellStyle name="AeE­ [0]_laroux_2_41-06농림16_46-09 유통 금융 보험 및 기타서비스" xfId="494"/>
    <cellStyle name="ÅëÈ­ [0]_laroux_2_41-06농림16_46-09 유통 금융 보험 및 기타서비스" xfId="495"/>
    <cellStyle name="AeE­ [0]_laroux_2_41-06농림16_46-11 교통 관광 및 정보통신" xfId="59"/>
    <cellStyle name="ÅëÈ­ [0]_laroux_2_41-06농림16_46-11 교통 관광 및 정보통신" xfId="60"/>
    <cellStyle name="AeE­ [0]_laroux_2_41-06농림16_48-06 농림수산업" xfId="1906"/>
    <cellStyle name="ÅëÈ­ [0]_laroux_2_41-06농림16_48-06 농림수산업" xfId="1907"/>
    <cellStyle name="AeE­ [0]_laroux_2_41-06농림16_48-09 유통 금융 보험 및 기타서비스" xfId="688"/>
    <cellStyle name="ÅëÈ­ [0]_laroux_2_41-06농림16_48-09 유통 금융 보험 및 기타서비스" xfId="687"/>
    <cellStyle name="AeE­ [0]_laroux_2_41-06농림16_48-10 주택 건설" xfId="496"/>
    <cellStyle name="ÅëÈ­ [0]_laroux_2_41-06농림16_48-10 주택 건설" xfId="497"/>
    <cellStyle name="AeE­ [0]_laroux_2_41-06농림16_48-11 교통 관광 및 정보통신" xfId="498"/>
    <cellStyle name="ÅëÈ­ [0]_laroux_2_41-06농림16_48-11 교통 관광 및 정보통신" xfId="499"/>
    <cellStyle name="AeE­ [0]_laroux_2_41-06농림16_48-12 보건 및 사회보장" xfId="61"/>
    <cellStyle name="ÅëÈ­ [0]_laroux_2_41-06농림16_48-12 보건 및 사회보장" xfId="62"/>
    <cellStyle name="AeE­ [0]_laroux_2_41-06농림16_48-13 환경" xfId="63"/>
    <cellStyle name="ÅëÈ­ [0]_laroux_2_41-06농림16_48-13 환경" xfId="64"/>
    <cellStyle name="AeE­ [0]_laroux_2_41-06농림16_48-14 교육 및 문화" xfId="65"/>
    <cellStyle name="ÅëÈ­ [0]_laroux_2_41-06농림16_48-14 교육 및 문화" xfId="66"/>
    <cellStyle name="AeE­ [0]_laroux_2_41-06농림16_48-17 공공행정 및 사법" xfId="67"/>
    <cellStyle name="ÅëÈ­ [0]_laroux_2_41-06농림16_48-17 공공행정 및 사법" xfId="68"/>
    <cellStyle name="AeE­ [0]_laroux_2_41-06농림16_48-17 공공행정및사법(완)" xfId="651"/>
    <cellStyle name="ÅëÈ­ [0]_laroux_2_41-06농림16_48-17 공공행정및사법(완)" xfId="650"/>
    <cellStyle name="AeE­ [0]_laroux_2_41-06농림16_99 재가노인복지시설" xfId="69"/>
    <cellStyle name="ÅëÈ­ [0]_laroux_2_41-06농림16_99 재가노인복지시설" xfId="70"/>
    <cellStyle name="AeE­ [0]_laroux_2_41-06농림16_99 친환경농산물 인증현황" xfId="71"/>
    <cellStyle name="ÅëÈ­ [0]_laroux_2_41-06농림16_99 친환경농산물 인증현황" xfId="72"/>
    <cellStyle name="AeE­ [0]_laroux_2_41-06농림16_보건위생정책과" xfId="73"/>
    <cellStyle name="ÅëÈ­ [0]_laroux_2_41-06농림16_보건위생정책과" xfId="74"/>
    <cellStyle name="AeE­ [0]_laroux_2_41-06농림16_시군구" xfId="75"/>
    <cellStyle name="ÅëÈ­ [0]_laroux_2_41-06농림16_시군구" xfId="76"/>
    <cellStyle name="AeE­ [0]_laroux_2_41-06농림16_안산시" xfId="77"/>
    <cellStyle name="ÅëÈ­ [0]_laroux_2_41-06농림16_안산시" xfId="78"/>
    <cellStyle name="AeE­ [0]_laroux_2_41-06농림16_유통업체현황" xfId="502"/>
    <cellStyle name="ÅëÈ­ [0]_laroux_2_41-06농림16_유통업체현황" xfId="503"/>
    <cellStyle name="AeE­ [0]_laroux_2_41-06농림16_토지정보과(제출)," xfId="79"/>
    <cellStyle name="ÅëÈ­ [0]_laroux_2_41-06농림16_토지정보과(제출)," xfId="80"/>
    <cellStyle name="AeE­ [0]_laroux_2_41-06농림16_평택시" xfId="81"/>
    <cellStyle name="ÅëÈ­ [0]_laroux_2_41-06농림16_평택시" xfId="82"/>
    <cellStyle name="AeE­ [0]_laroux_2_41-06농림41" xfId="83"/>
    <cellStyle name="ÅëÈ­ [0]_laroux_2_41-06농림41" xfId="84"/>
    <cellStyle name="AeE­ [0]_laroux_2_43-10주택" xfId="506"/>
    <cellStyle name="ÅëÈ­ [0]_laroux_2_43-10주택" xfId="507"/>
    <cellStyle name="AeE­ [0]_laroux_2_45-09 유통 금융 보험 및 기타서비스(97-109)" xfId="85"/>
    <cellStyle name="ÅëÈ­ [0]_laroux_2_45-09 유통 금융 보험 및 기타서비스(97-109)" xfId="86"/>
    <cellStyle name="AeE­ [0]_laroux_2_46-06 농림수산업" xfId="744"/>
    <cellStyle name="ÅëÈ­ [0]_laroux_2_46-06 농림수산업" xfId="743"/>
    <cellStyle name="AeE­ [0]_laroux_2_46-09 유통 금융 보험 및 기타서비스" xfId="510"/>
    <cellStyle name="ÅëÈ­ [0]_laroux_2_46-09 유통 금융 보험 및 기타서비스" xfId="511"/>
    <cellStyle name="AeE­ [0]_laroux_2_46-11 교통 관광 및 정보통신" xfId="87"/>
    <cellStyle name="ÅëÈ­ [0]_laroux_2_46-11 교통 관광 및 정보통신" xfId="88"/>
    <cellStyle name="AeE­ [0]_laroux_2_48-06 농림수산업" xfId="1908"/>
    <cellStyle name="ÅëÈ­ [0]_laroux_2_48-06 농림수산업" xfId="1909"/>
    <cellStyle name="AeE­ [0]_laroux_2_48-09 유통 금융 보험 및 기타서비스" xfId="677"/>
    <cellStyle name="ÅëÈ­ [0]_laroux_2_48-09 유통 금융 보험 및 기타서비스" xfId="676"/>
    <cellStyle name="AeE­ [0]_laroux_2_48-10 주택 건설" xfId="512"/>
    <cellStyle name="ÅëÈ­ [0]_laroux_2_48-10 주택 건설" xfId="513"/>
    <cellStyle name="AeE­ [0]_laroux_2_48-11 교통 관광 및 정보통신" xfId="514"/>
    <cellStyle name="ÅëÈ­ [0]_laroux_2_48-11 교통 관광 및 정보통신" xfId="515"/>
    <cellStyle name="AeE­ [0]_laroux_2_48-12 보건 및 사회보장" xfId="89"/>
    <cellStyle name="ÅëÈ­ [0]_laroux_2_48-12 보건 및 사회보장" xfId="90"/>
    <cellStyle name="AeE­ [0]_laroux_2_48-13 환경" xfId="91"/>
    <cellStyle name="ÅëÈ­ [0]_laroux_2_48-13 환경" xfId="92"/>
    <cellStyle name="AeE­ [0]_laroux_2_48-14 교육 및 문화" xfId="93"/>
    <cellStyle name="ÅëÈ­ [0]_laroux_2_48-14 교육 및 문화" xfId="94"/>
    <cellStyle name="AeE­ [0]_laroux_2_48-17 공공행정 및 사법" xfId="95"/>
    <cellStyle name="ÅëÈ­ [0]_laroux_2_48-17 공공행정 및 사법" xfId="96"/>
    <cellStyle name="AeE­ [0]_laroux_2_48-17 공공행정및사법(완)" xfId="644"/>
    <cellStyle name="ÅëÈ­ [0]_laroux_2_48-17 공공행정및사법(완)" xfId="643"/>
    <cellStyle name="AeE­ [0]_laroux_2_99 재가노인복지시설" xfId="97"/>
    <cellStyle name="ÅëÈ­ [0]_laroux_2_99 재가노인복지시설" xfId="98"/>
    <cellStyle name="AeE­ [0]_laroux_2_99 친환경농산물 인증현황" xfId="99"/>
    <cellStyle name="ÅëÈ­ [0]_laroux_2_99 친환경농산물 인증현황" xfId="100"/>
    <cellStyle name="AeE­ [0]_laroux_2_보건위생정책과" xfId="101"/>
    <cellStyle name="ÅëÈ­ [0]_laroux_2_보건위생정책과" xfId="102"/>
    <cellStyle name="AeE­ [0]_laroux_2_시군구" xfId="103"/>
    <cellStyle name="ÅëÈ­ [0]_laroux_2_시군구" xfId="104"/>
    <cellStyle name="AeE­ [0]_laroux_2_안산시" xfId="105"/>
    <cellStyle name="ÅëÈ­ [0]_laroux_2_안산시" xfId="106"/>
    <cellStyle name="AeE­ [0]_laroux_2_유통업체현황" xfId="518"/>
    <cellStyle name="ÅëÈ­ [0]_laroux_2_유통업체현황" xfId="519"/>
    <cellStyle name="AeE­ [0]_laroux_2_토지정보과(제출)," xfId="107"/>
    <cellStyle name="ÅëÈ­ [0]_laroux_2_토지정보과(제출)," xfId="108"/>
    <cellStyle name="AeE­ [0]_laroux_2_평택시" xfId="109"/>
    <cellStyle name="ÅëÈ­ [0]_laroux_2_평택시" xfId="110"/>
    <cellStyle name="AeE­ [0]_Sheet1" xfId="111"/>
    <cellStyle name="ÅëÈ­ [0]_Sheet1" xfId="112"/>
    <cellStyle name="AeE­ [0]_Sheet1 2" xfId="675"/>
    <cellStyle name="ÅëÈ­ [0]_Sheet1 2" xfId="674"/>
    <cellStyle name="AeE­ [0]_Sheet1 3" xfId="640"/>
    <cellStyle name="ÅëÈ­ [0]_Sheet1 3" xfId="639"/>
    <cellStyle name="AeE­ [0]_Sheet1_43-10주택" xfId="520"/>
    <cellStyle name="ÅëÈ­ [0]_Sheet1_43-10주택" xfId="521"/>
    <cellStyle name="AeE­ [0]_Sheet1_45-09 유통 금융 보험 및 기타서비스(97-109)" xfId="113"/>
    <cellStyle name="ÅëÈ­ [0]_Sheet1_45-09 유통 금융 보험 및 기타서비스(97-109)" xfId="114"/>
    <cellStyle name="AeE­ [0]_Sheet1_46-06 농림수산업" xfId="738"/>
    <cellStyle name="ÅëÈ­ [0]_Sheet1_46-06 농림수산업" xfId="737"/>
    <cellStyle name="AeE­ [0]_Sheet1_46-09 유통 금융 보험 및 기타서비스" xfId="522"/>
    <cellStyle name="ÅëÈ­ [0]_Sheet1_46-09 유통 금융 보험 및 기타서비스" xfId="523"/>
    <cellStyle name="AeE­ [0]_Sheet1_46-11 교통 관광 및 정보통신" xfId="115"/>
    <cellStyle name="ÅëÈ­ [0]_Sheet1_46-11 교통 관광 및 정보통신" xfId="116"/>
    <cellStyle name="AeE­ [0]_Sheet1_48-06 농림수산업" xfId="1910"/>
    <cellStyle name="ÅëÈ­ [0]_Sheet1_48-06 농림수산업" xfId="1911"/>
    <cellStyle name="AeE­ [0]_Sheet1_48-09 유통 금융 보험 및 기타서비스" xfId="671"/>
    <cellStyle name="ÅëÈ­ [0]_Sheet1_48-09 유통 금융 보험 및 기타서비스" xfId="670"/>
    <cellStyle name="AeE­ [0]_Sheet1_48-10 주택 건설" xfId="524"/>
    <cellStyle name="ÅëÈ­ [0]_Sheet1_48-10 주택 건설" xfId="525"/>
    <cellStyle name="AeE­ [0]_Sheet1_48-11 교통 관광 및 정보통신" xfId="526"/>
    <cellStyle name="ÅëÈ­ [0]_Sheet1_48-11 교통 관광 및 정보통신" xfId="527"/>
    <cellStyle name="AeE­ [0]_Sheet1_48-12 보건 및 사회보장" xfId="117"/>
    <cellStyle name="ÅëÈ­ [0]_Sheet1_48-12 보건 및 사회보장" xfId="118"/>
    <cellStyle name="AeE­ [0]_Sheet1_48-13 환경" xfId="119"/>
    <cellStyle name="ÅëÈ­ [0]_Sheet1_48-13 환경" xfId="120"/>
    <cellStyle name="AeE­ [0]_Sheet1_48-14 교육 및 문화" xfId="121"/>
    <cellStyle name="ÅëÈ­ [0]_Sheet1_48-14 교육 및 문화" xfId="122"/>
    <cellStyle name="AeE­ [0]_Sheet1_48-17 공공행정 및 사법" xfId="123"/>
    <cellStyle name="ÅëÈ­ [0]_Sheet1_48-17 공공행정 및 사법" xfId="124"/>
    <cellStyle name="AeE­ [0]_Sheet1_48-17 공공행정및사법(완)" xfId="480"/>
    <cellStyle name="ÅëÈ­ [0]_Sheet1_48-17 공공행정및사법(완)" xfId="487"/>
    <cellStyle name="AeE­ [0]_Sheet1_99 재가노인복지시설" xfId="125"/>
    <cellStyle name="ÅëÈ­ [0]_Sheet1_99 재가노인복지시설" xfId="126"/>
    <cellStyle name="AeE­ [0]_Sheet1_99 친환경농산물 인증현황" xfId="127"/>
    <cellStyle name="ÅëÈ­ [0]_Sheet1_99 친환경농산물 인증현황" xfId="128"/>
    <cellStyle name="AeE­ [0]_Sheet1_보건위생정책과" xfId="129"/>
    <cellStyle name="ÅëÈ­ [0]_Sheet1_보건위생정책과" xfId="130"/>
    <cellStyle name="AeE­ [0]_Sheet1_시군구" xfId="131"/>
    <cellStyle name="ÅëÈ­ [0]_Sheet1_시군구" xfId="132"/>
    <cellStyle name="AeE­ [0]_Sheet1_안산시" xfId="133"/>
    <cellStyle name="ÅëÈ­ [0]_Sheet1_안산시" xfId="134"/>
    <cellStyle name="AeE­ [0]_Sheet1_유통업체현황" xfId="531"/>
    <cellStyle name="ÅëÈ­ [0]_Sheet1_유통업체현황" xfId="532"/>
    <cellStyle name="AeE­ [0]_Sheet1_토지정보과(제출)," xfId="135"/>
    <cellStyle name="ÅëÈ­ [0]_Sheet1_토지정보과(제출)," xfId="136"/>
    <cellStyle name="AeE­ [0]_Sheet1_평택시" xfId="137"/>
    <cellStyle name="ÅëÈ­ [0]_Sheet1_평택시" xfId="138"/>
    <cellStyle name="AeE­_0809ºn±³ " xfId="732"/>
    <cellStyle name="ÅëÈ­_¼ÕÀÍ¿¹»ê" xfId="139"/>
    <cellStyle name="AeE­_¼OAI¿¹≫e" xfId="140"/>
    <cellStyle name="ÅëÈ­_ÀÎ°Çºñ,¿ÜÁÖºñ" xfId="141"/>
    <cellStyle name="AeE­_AI°Cºn,μμ±Þºn" xfId="142"/>
    <cellStyle name="ÅëÈ­_laroux" xfId="143"/>
    <cellStyle name="AeE­_laroux_1" xfId="144"/>
    <cellStyle name="ÅëÈ­_laroux_1" xfId="145"/>
    <cellStyle name="AeE­_laroux_1 2" xfId="667"/>
    <cellStyle name="ÅëÈ­_laroux_1 2" xfId="666"/>
    <cellStyle name="AeE­_laroux_1 3" xfId="504"/>
    <cellStyle name="ÅëÈ­_laroux_1 3" xfId="505"/>
    <cellStyle name="AeE­_laroux_1_43-10주택" xfId="534"/>
    <cellStyle name="ÅëÈ­_laroux_1_43-10주택" xfId="535"/>
    <cellStyle name="AeE­_laroux_1_45-09 유통 금융 보험 및 기타서비스(97-109)" xfId="146"/>
    <cellStyle name="ÅëÈ­_laroux_1_45-09 유통 금융 보험 및 기타서비스(97-109)" xfId="147"/>
    <cellStyle name="AeE­_laroux_1_46-06 농림수산업" xfId="725"/>
    <cellStyle name="ÅëÈ­_laroux_1_46-06 농림수산업" xfId="724"/>
    <cellStyle name="AeE­_laroux_1_46-09 유통 금융 보험 및 기타서비스" xfId="536"/>
    <cellStyle name="ÅëÈ­_laroux_1_46-09 유통 금융 보험 및 기타서비스" xfId="537"/>
    <cellStyle name="AeE­_laroux_1_46-11 교통 관광 및 정보통신" xfId="148"/>
    <cellStyle name="ÅëÈ­_laroux_1_46-11 교통 관광 및 정보통신" xfId="149"/>
    <cellStyle name="AeE­_laroux_1_48-06 농림수산업" xfId="1912"/>
    <cellStyle name="ÅëÈ­_laroux_1_48-06 농림수산업" xfId="1913"/>
    <cellStyle name="AeE­_laroux_1_48-09 유통 금융 보험 및 기타서비스" xfId="660"/>
    <cellStyle name="ÅëÈ­_laroux_1_48-09 유통 금융 보험 및 기타서비스" xfId="659"/>
    <cellStyle name="AeE­_laroux_1_48-10 주택 건설" xfId="538"/>
    <cellStyle name="ÅëÈ­_laroux_1_48-10 주택 건설" xfId="539"/>
    <cellStyle name="AeE­_laroux_1_48-11 교통 관광 및 정보통신" xfId="540"/>
    <cellStyle name="ÅëÈ­_laroux_1_48-11 교통 관광 및 정보통신" xfId="541"/>
    <cellStyle name="AeE­_laroux_1_48-12 보건 및 사회보장" xfId="150"/>
    <cellStyle name="ÅëÈ­_laroux_1_48-12 보건 및 사회보장" xfId="151"/>
    <cellStyle name="AeE­_laroux_1_48-13 환경" xfId="152"/>
    <cellStyle name="ÅëÈ­_laroux_1_48-13 환경" xfId="153"/>
    <cellStyle name="AeE­_laroux_1_48-14 교육 및 문화" xfId="154"/>
    <cellStyle name="ÅëÈ­_laroux_1_48-14 교육 및 문화" xfId="155"/>
    <cellStyle name="AeE­_laroux_1_48-17 공공행정 및 사법" xfId="156"/>
    <cellStyle name="ÅëÈ­_laroux_1_48-17 공공행정 및 사법" xfId="157"/>
    <cellStyle name="AeE­_laroux_1_48-17 공공행정및사법(완)" xfId="528"/>
    <cellStyle name="ÅëÈ­_laroux_1_48-17 공공행정및사법(완)" xfId="529"/>
    <cellStyle name="AeE­_laroux_1_99 재가노인복지시설" xfId="158"/>
    <cellStyle name="ÅëÈ­_laroux_1_99 재가노인복지시설" xfId="159"/>
    <cellStyle name="AeE­_laroux_1_99 친환경농산물 인증현황" xfId="160"/>
    <cellStyle name="ÅëÈ­_laroux_1_99 친환경농산물 인증현황" xfId="161"/>
    <cellStyle name="AeE­_laroux_1_보건위생정책과" xfId="162"/>
    <cellStyle name="ÅëÈ­_laroux_1_보건위생정책과" xfId="163"/>
    <cellStyle name="AeE­_laroux_1_시군구" xfId="164"/>
    <cellStyle name="ÅëÈ­_laroux_1_시군구" xfId="165"/>
    <cellStyle name="AeE­_laroux_1_안산시" xfId="166"/>
    <cellStyle name="ÅëÈ­_laroux_1_안산시" xfId="167"/>
    <cellStyle name="AeE­_laroux_1_유통업체현황" xfId="542"/>
    <cellStyle name="ÅëÈ­_laroux_1_유통업체현황" xfId="543"/>
    <cellStyle name="AeE­_laroux_1_토지정보과(제출)," xfId="168"/>
    <cellStyle name="ÅëÈ­_laroux_1_토지정보과(제출)," xfId="169"/>
    <cellStyle name="AeE­_laroux_1_평택시" xfId="170"/>
    <cellStyle name="ÅëÈ­_laroux_1_평택시" xfId="171"/>
    <cellStyle name="AeE­_laroux_2" xfId="172"/>
    <cellStyle name="ÅëÈ­_laroux_2" xfId="173"/>
    <cellStyle name="AeE­_laroux_2 2" xfId="655"/>
    <cellStyle name="ÅëÈ­_laroux_2 2" xfId="654"/>
    <cellStyle name="AeE­_laroux_2 3" xfId="728"/>
    <cellStyle name="ÅëÈ­_laroux_2 3" xfId="729"/>
    <cellStyle name="AeE­_laroux_2_41-06농림16" xfId="174"/>
    <cellStyle name="ÅëÈ­_laroux_2_41-06농림16" xfId="175"/>
    <cellStyle name="AeE­_laroux_2_41-06농림16 2" xfId="653"/>
    <cellStyle name="ÅëÈ­_laroux_2_41-06농림16 2" xfId="652"/>
    <cellStyle name="AeE­_laroux_2_41-06농림16 3" xfId="730"/>
    <cellStyle name="ÅëÈ­_laroux_2_41-06농림16 3" xfId="731"/>
    <cellStyle name="AeE­_laroux_2_41-06농림16_43-10주택" xfId="544"/>
    <cellStyle name="ÅëÈ­_laroux_2_41-06농림16_43-10주택" xfId="545"/>
    <cellStyle name="AeE­_laroux_2_41-06농림16_45-09 유통 금융 보험 및 기타서비스(97-109)" xfId="176"/>
    <cellStyle name="ÅëÈ­_laroux_2_41-06농림16_45-09 유통 금융 보험 및 기타서비스(97-109)" xfId="177"/>
    <cellStyle name="AeE­_laroux_2_41-06농림16_46-06 농림수산업" xfId="517"/>
    <cellStyle name="ÅëÈ­_laroux_2_41-06농림16_46-06 농림수산업" xfId="516"/>
    <cellStyle name="AeE­_laroux_2_41-06농림16_46-09 유통 금융 보험 및 기타서비스" xfId="546"/>
    <cellStyle name="ÅëÈ­_laroux_2_41-06농림16_46-09 유통 금융 보험 및 기타서비스" xfId="547"/>
    <cellStyle name="AeE­_laroux_2_41-06농림16_46-11 교통 관광 및 정보통신" xfId="178"/>
    <cellStyle name="ÅëÈ­_laroux_2_41-06농림16_46-11 교통 관광 및 정보통신" xfId="179"/>
    <cellStyle name="AeE­_laroux_2_41-06농림16_48-06 농림수산업" xfId="1914"/>
    <cellStyle name="ÅëÈ­_laroux_2_41-06농림16_48-06 농림수산업" xfId="1915"/>
    <cellStyle name="AeE­_laroux_2_41-06농림16_48-09 유통 금융 보험 및 기타서비스" xfId="649"/>
    <cellStyle name="ÅëÈ­_laroux_2_41-06농림16_48-09 유통 금융 보험 및 기타서비스" xfId="648"/>
    <cellStyle name="AeE­_laroux_2_41-06농림16_48-10 주택 건설" xfId="548"/>
    <cellStyle name="ÅëÈ­_laroux_2_41-06농림16_48-10 주택 건설" xfId="549"/>
    <cellStyle name="AeE­_laroux_2_41-06농림16_48-11 교통 관광 및 정보통신" xfId="550"/>
    <cellStyle name="ÅëÈ­_laroux_2_41-06농림16_48-11 교통 관광 및 정보통신" xfId="551"/>
    <cellStyle name="AeE­_laroux_2_41-06농림16_48-12 보건 및 사회보장" xfId="180"/>
    <cellStyle name="ÅëÈ­_laroux_2_41-06농림16_48-12 보건 및 사회보장" xfId="181"/>
    <cellStyle name="AeE­_laroux_2_41-06농림16_48-13 환경" xfId="182"/>
    <cellStyle name="ÅëÈ­_laroux_2_41-06농림16_48-13 환경" xfId="183"/>
    <cellStyle name="AeE­_laroux_2_41-06농림16_48-14 교육 및 문화" xfId="184"/>
    <cellStyle name="ÅëÈ­_laroux_2_41-06농림16_48-14 교육 및 문화" xfId="185"/>
    <cellStyle name="AeE­_laroux_2_41-06농림16_48-17 공공행정 및 사법" xfId="186"/>
    <cellStyle name="ÅëÈ­_laroux_2_41-06농림16_48-17 공공행정 및 사법" xfId="187"/>
    <cellStyle name="AeE­_laroux_2_41-06농림16_48-17 공공행정및사법(완)" xfId="739"/>
    <cellStyle name="ÅëÈ­_laroux_2_41-06농림16_48-17 공공행정및사법(완)" xfId="740"/>
    <cellStyle name="AeE­_laroux_2_41-06농림16_99 재가노인복지시설" xfId="188"/>
    <cellStyle name="ÅëÈ­_laroux_2_41-06농림16_99 재가노인복지시설" xfId="189"/>
    <cellStyle name="AeE­_laroux_2_41-06농림16_99 친환경농산물 인증현황" xfId="190"/>
    <cellStyle name="ÅëÈ­_laroux_2_41-06농림16_99 친환경농산물 인증현황" xfId="191"/>
    <cellStyle name="AeE­_laroux_2_41-06농림16_보건위생정책과" xfId="192"/>
    <cellStyle name="ÅëÈ­_laroux_2_41-06농림16_보건위생정책과" xfId="193"/>
    <cellStyle name="AeE­_laroux_2_41-06농림16_시군구" xfId="194"/>
    <cellStyle name="ÅëÈ­_laroux_2_41-06농림16_시군구" xfId="195"/>
    <cellStyle name="AeE­_laroux_2_41-06농림16_안산시" xfId="196"/>
    <cellStyle name="ÅëÈ­_laroux_2_41-06농림16_안산시" xfId="197"/>
    <cellStyle name="AeE­_laroux_2_41-06농림16_유통업체현황" xfId="552"/>
    <cellStyle name="ÅëÈ­_laroux_2_41-06농림16_유통업체현황" xfId="553"/>
    <cellStyle name="AeE­_laroux_2_41-06농림16_토지정보과(제출)," xfId="198"/>
    <cellStyle name="ÅëÈ­_laroux_2_41-06농림16_토지정보과(제출)," xfId="199"/>
    <cellStyle name="AeE­_laroux_2_41-06농림16_평택시" xfId="200"/>
    <cellStyle name="ÅëÈ­_laroux_2_41-06농림16_평택시" xfId="201"/>
    <cellStyle name="AeE­_laroux_2_41-06농림41" xfId="202"/>
    <cellStyle name="ÅëÈ­_laroux_2_41-06농림41" xfId="203"/>
    <cellStyle name="AeE­_laroux_2_43-10주택" xfId="554"/>
    <cellStyle name="ÅëÈ­_laroux_2_43-10주택" xfId="555"/>
    <cellStyle name="AeE­_laroux_2_45-09 유통 금융 보험 및 기타서비스(97-109)" xfId="204"/>
    <cellStyle name="ÅëÈ­_laroux_2_45-09 유통 금융 보험 및 기타서비스(97-109)" xfId="205"/>
    <cellStyle name="AeE­_laroux_2_46-06 농림수산업" xfId="501"/>
    <cellStyle name="ÅëÈ­_laroux_2_46-06 농림수산업" xfId="500"/>
    <cellStyle name="AeE­_laroux_2_46-09 유통 금융 보험 및 기타서비스" xfId="556"/>
    <cellStyle name="ÅëÈ­_laroux_2_46-09 유통 금융 보험 및 기타서비스" xfId="557"/>
    <cellStyle name="AeE­_laroux_2_46-11 교통 관광 및 정보통신" xfId="206"/>
    <cellStyle name="ÅëÈ­_laroux_2_46-11 교통 관광 및 정보통신" xfId="207"/>
    <cellStyle name="AeE­_laroux_2_48-06 농림수산업" xfId="1916"/>
    <cellStyle name="ÅëÈ­_laroux_2_48-06 농림수산업" xfId="1917"/>
    <cellStyle name="AeE­_laroux_2_48-09 유통 금융 보험 및 기타서비스" xfId="642"/>
    <cellStyle name="ÅëÈ­_laroux_2_48-09 유통 금융 보험 및 기타서비스" xfId="641"/>
    <cellStyle name="AeE­_laroux_2_48-10 주택 건설" xfId="558"/>
    <cellStyle name="ÅëÈ­_laroux_2_48-10 주택 건설" xfId="559"/>
    <cellStyle name="AeE­_laroux_2_48-11 교통 관광 및 정보통신" xfId="560"/>
    <cellStyle name="ÅëÈ­_laroux_2_48-11 교통 관광 및 정보통신" xfId="561"/>
    <cellStyle name="AeE­_laroux_2_48-12 보건 및 사회보장" xfId="208"/>
    <cellStyle name="ÅëÈ­_laroux_2_48-12 보건 및 사회보장" xfId="209"/>
    <cellStyle name="AeE­_laroux_2_48-13 환경" xfId="210"/>
    <cellStyle name="ÅëÈ­_laroux_2_48-13 환경" xfId="211"/>
    <cellStyle name="AeE­_laroux_2_48-14 교육 및 문화" xfId="212"/>
    <cellStyle name="ÅëÈ­_laroux_2_48-14 교육 및 문화" xfId="213"/>
    <cellStyle name="AeE­_laroux_2_48-17 공공행정 및 사법" xfId="214"/>
    <cellStyle name="ÅëÈ­_laroux_2_48-17 공공행정 및 사법" xfId="215"/>
    <cellStyle name="AeE­_laroux_2_48-17 공공행정및사법(완)" xfId="747"/>
    <cellStyle name="ÅëÈ­_laroux_2_48-17 공공행정및사법(완)" xfId="750"/>
    <cellStyle name="AeE­_laroux_2_99 재가노인복지시설" xfId="216"/>
    <cellStyle name="ÅëÈ­_laroux_2_99 재가노인복지시설" xfId="217"/>
    <cellStyle name="AeE­_laroux_2_99 친환경농산물 인증현황" xfId="218"/>
    <cellStyle name="ÅëÈ­_laroux_2_99 친환경농산물 인증현황" xfId="219"/>
    <cellStyle name="AeE­_laroux_2_보건위생정책과" xfId="220"/>
    <cellStyle name="ÅëÈ­_laroux_2_보건위생정책과" xfId="221"/>
    <cellStyle name="AeE­_laroux_2_시군구" xfId="222"/>
    <cellStyle name="ÅëÈ­_laroux_2_시군구" xfId="223"/>
    <cellStyle name="AeE­_laroux_2_안산시" xfId="224"/>
    <cellStyle name="ÅëÈ­_laroux_2_안산시" xfId="225"/>
    <cellStyle name="AeE­_laroux_2_유통업체현황" xfId="562"/>
    <cellStyle name="ÅëÈ­_laroux_2_유통업체현황" xfId="563"/>
    <cellStyle name="AeE­_laroux_2_토지정보과(제출)," xfId="226"/>
    <cellStyle name="ÅëÈ­_laroux_2_토지정보과(제출)," xfId="227"/>
    <cellStyle name="AeE­_laroux_2_평택시" xfId="228"/>
    <cellStyle name="ÅëÈ­_laroux_2_평택시" xfId="229"/>
    <cellStyle name="AeE­_Sheet1" xfId="230"/>
    <cellStyle name="ÅëÈ­_Sheet1" xfId="231"/>
    <cellStyle name="AeE­_Sheet1 2" xfId="471"/>
    <cellStyle name="ÅëÈ­_Sheet1 2" xfId="472"/>
    <cellStyle name="AeE­_Sheet1 3" xfId="753"/>
    <cellStyle name="ÅëÈ­_Sheet1 3" xfId="754"/>
    <cellStyle name="AeE­_Sheet1_41-06농림16" xfId="232"/>
    <cellStyle name="ÅëÈ­_Sheet1_41-06농림16" xfId="233"/>
    <cellStyle name="AeE­_Sheet1_41-06농림16 2" xfId="473"/>
    <cellStyle name="ÅëÈ­_Sheet1_41-06농림16 2" xfId="474"/>
    <cellStyle name="AeE­_Sheet1_41-06농림16 3" xfId="755"/>
    <cellStyle name="ÅëÈ­_Sheet1_41-06농림16 3" xfId="756"/>
    <cellStyle name="AeE­_Sheet1_41-06농림16_43-10주택" xfId="564"/>
    <cellStyle name="ÅëÈ­_Sheet1_41-06농림16_43-10주택" xfId="565"/>
    <cellStyle name="AeE­_Sheet1_41-06농림16_45-09 유통 금융 보험 및 기타서비스(97-109)" xfId="234"/>
    <cellStyle name="ÅëÈ­_Sheet1_41-06농림16_45-09 유통 금융 보험 및 기타서비스(97-109)" xfId="235"/>
    <cellStyle name="AeE­_Sheet1_41-06농림16_46-06 농림수산업" xfId="491"/>
    <cellStyle name="ÅëÈ­_Sheet1_41-06농림16_46-06 농림수산업" xfId="488"/>
    <cellStyle name="AeE­_Sheet1_41-06농림16_46-09 유통 금융 보험 및 기타서비스" xfId="566"/>
    <cellStyle name="ÅëÈ­_Sheet1_41-06농림16_46-09 유통 금융 보험 및 기타서비스" xfId="567"/>
    <cellStyle name="AeE­_Sheet1_41-06농림16_46-11 교통 관광 및 정보통신" xfId="236"/>
    <cellStyle name="ÅëÈ­_Sheet1_41-06농림16_46-11 교통 관광 및 정보통신" xfId="237"/>
    <cellStyle name="AeE­_Sheet1_41-06농림16_48-06 농림수산업" xfId="1918"/>
    <cellStyle name="ÅëÈ­_Sheet1_41-06농림16_48-06 농림수산업" xfId="1919"/>
    <cellStyle name="AeE­_Sheet1_41-06농림16_48-09 유통 금융 보험 및 기타서비스" xfId="485"/>
    <cellStyle name="ÅëÈ­_Sheet1_41-06농림16_48-09 유통 금융 보험 및 기타서비스" xfId="486"/>
    <cellStyle name="AeE­_Sheet1_41-06농림16_48-10 주택 건설" xfId="568"/>
    <cellStyle name="ÅëÈ­_Sheet1_41-06농림16_48-10 주택 건설" xfId="569"/>
    <cellStyle name="AeE­_Sheet1_41-06농림16_48-11 교통 관광 및 정보통신" xfId="570"/>
    <cellStyle name="ÅëÈ­_Sheet1_41-06농림16_48-11 교통 관광 및 정보통신" xfId="571"/>
    <cellStyle name="AeE­_Sheet1_41-06농림16_48-12 보건 및 사회보장" xfId="238"/>
    <cellStyle name="ÅëÈ­_Sheet1_41-06농림16_48-12 보건 및 사회보장" xfId="239"/>
    <cellStyle name="AeE­_Sheet1_41-06농림16_48-13 환경" xfId="240"/>
    <cellStyle name="ÅëÈ­_Sheet1_41-06농림16_48-13 환경" xfId="241"/>
    <cellStyle name="AeE­_Sheet1_41-06농림16_48-14 교육 및 문화" xfId="242"/>
    <cellStyle name="ÅëÈ­_Sheet1_41-06농림16_48-14 교육 및 문화" xfId="243"/>
    <cellStyle name="AeE­_Sheet1_41-06농림16_48-17 공공행정 및 사법" xfId="244"/>
    <cellStyle name="ÅëÈ­_Sheet1_41-06농림16_48-17 공공행정 및 사법" xfId="245"/>
    <cellStyle name="AeE­_Sheet1_41-06농림16_48-17 공공행정및사법(완)" xfId="772"/>
    <cellStyle name="ÅëÈ­_Sheet1_41-06농림16_48-17 공공행정및사법(완)" xfId="774"/>
    <cellStyle name="AeE­_Sheet1_41-06농림16_99 재가노인복지시설" xfId="246"/>
    <cellStyle name="ÅëÈ­_Sheet1_41-06농림16_99 재가노인복지시설" xfId="247"/>
    <cellStyle name="AeE­_Sheet1_41-06농림16_99 친환경농산물 인증현황" xfId="248"/>
    <cellStyle name="ÅëÈ­_Sheet1_41-06농림16_99 친환경농산물 인증현황" xfId="249"/>
    <cellStyle name="AeE­_Sheet1_41-06농림16_보건위생정책과" xfId="250"/>
    <cellStyle name="ÅëÈ­_Sheet1_41-06농림16_보건위생정책과" xfId="251"/>
    <cellStyle name="AeE­_Sheet1_41-06농림16_시군구" xfId="252"/>
    <cellStyle name="ÅëÈ­_Sheet1_41-06농림16_시군구" xfId="253"/>
    <cellStyle name="AeE­_Sheet1_41-06농림16_안산시" xfId="254"/>
    <cellStyle name="ÅëÈ­_Sheet1_41-06농림16_안산시" xfId="255"/>
    <cellStyle name="AeE­_Sheet1_41-06농림16_유통업체현황" xfId="572"/>
    <cellStyle name="ÅëÈ­_Sheet1_41-06농림16_유통업체현황" xfId="573"/>
    <cellStyle name="AeE­_Sheet1_41-06농림16_토지정보과(제출)," xfId="256"/>
    <cellStyle name="ÅëÈ­_Sheet1_41-06농림16_토지정보과(제출)," xfId="257"/>
    <cellStyle name="AeE­_Sheet1_41-06농림16_평택시" xfId="258"/>
    <cellStyle name="ÅëÈ­_Sheet1_41-06농림16_평택시" xfId="259"/>
    <cellStyle name="AeE­_Sheet1_41-06농림41" xfId="260"/>
    <cellStyle name="ÅëÈ­_Sheet1_41-06농림41" xfId="261"/>
    <cellStyle name="AeE­_Sheet1_43-10주택" xfId="574"/>
    <cellStyle name="ÅëÈ­_Sheet1_43-10주택" xfId="575"/>
    <cellStyle name="AeE­_Sheet1_45-09 유통 금융 보험 및 기타서비스(97-109)" xfId="262"/>
    <cellStyle name="ÅëÈ­_Sheet1_45-09 유통 금융 보험 및 기타서비스(97-109)" xfId="263"/>
    <cellStyle name="AeE­_Sheet1_46-06 농림수산업" xfId="475"/>
    <cellStyle name="ÅëÈ­_Sheet1_46-06 농림수산업" xfId="470"/>
    <cellStyle name="AeE­_Sheet1_46-09 유통 금융 보험 및 기타서비스" xfId="576"/>
    <cellStyle name="ÅëÈ­_Sheet1_46-09 유통 금융 보험 및 기타서비스" xfId="577"/>
    <cellStyle name="AeE­_Sheet1_46-11 교통 관광 및 정보통신" xfId="264"/>
    <cellStyle name="ÅëÈ­_Sheet1_46-11 교통 관광 및 정보통신" xfId="265"/>
    <cellStyle name="AeE­_Sheet1_48-06 농림수산업" xfId="1920"/>
    <cellStyle name="ÅëÈ­_Sheet1_48-06 농림수산업" xfId="1921"/>
    <cellStyle name="AeE­_Sheet1_48-09 유통 금융 보험 및 기타서비스" xfId="508"/>
    <cellStyle name="ÅëÈ­_Sheet1_48-09 유통 금융 보험 및 기타서비스" xfId="509"/>
    <cellStyle name="AeE­_Sheet1_48-10 주택 건설" xfId="578"/>
    <cellStyle name="ÅëÈ­_Sheet1_48-10 주택 건설" xfId="579"/>
    <cellStyle name="AeE­_Sheet1_48-11 교통 관광 및 정보통신" xfId="580"/>
    <cellStyle name="ÅëÈ­_Sheet1_48-11 교통 관광 및 정보통신" xfId="581"/>
    <cellStyle name="AeE­_Sheet1_48-12 보건 및 사회보장" xfId="266"/>
    <cellStyle name="ÅëÈ­_Sheet1_48-12 보건 및 사회보장" xfId="267"/>
    <cellStyle name="AeE­_Sheet1_48-13 환경" xfId="268"/>
    <cellStyle name="ÅëÈ­_Sheet1_48-13 환경" xfId="269"/>
    <cellStyle name="AeE­_Sheet1_48-14 교육 및 문화" xfId="270"/>
    <cellStyle name="ÅëÈ­_Sheet1_48-14 교육 및 문화" xfId="271"/>
    <cellStyle name="AeE­_Sheet1_48-17 공공행정 및 사법" xfId="272"/>
    <cellStyle name="ÅëÈ­_Sheet1_48-17 공공행정 및 사법" xfId="273"/>
    <cellStyle name="AeE­_Sheet1_48-17 공공행정및사법(완)" xfId="1855"/>
    <cellStyle name="ÅëÈ­_Sheet1_48-17 공공행정및사법(완)" xfId="1856"/>
    <cellStyle name="AeE­_Sheet1_99 재가노인복지시설" xfId="274"/>
    <cellStyle name="ÅëÈ­_Sheet1_99 재가노인복지시설" xfId="275"/>
    <cellStyle name="AeE­_Sheet1_99 친환경농산물 인증현황" xfId="276"/>
    <cellStyle name="ÅëÈ­_Sheet1_99 친환경농산물 인증현황" xfId="277"/>
    <cellStyle name="AeE­_Sheet1_보건위생정책과" xfId="278"/>
    <cellStyle name="ÅëÈ­_Sheet1_보건위생정책과" xfId="279"/>
    <cellStyle name="AeE­_Sheet1_시군구" xfId="280"/>
    <cellStyle name="ÅëÈ­_Sheet1_시군구" xfId="281"/>
    <cellStyle name="AeE­_Sheet1_안산시" xfId="282"/>
    <cellStyle name="ÅëÈ­_Sheet1_안산시" xfId="283"/>
    <cellStyle name="AeE­_Sheet1_유통업체현황" xfId="582"/>
    <cellStyle name="ÅëÈ­_Sheet1_유통업체현황" xfId="583"/>
    <cellStyle name="AeE­_Sheet1_토지정보과(제출)," xfId="284"/>
    <cellStyle name="ÅëÈ­_Sheet1_토지정보과(제출)," xfId="285"/>
    <cellStyle name="AeE­_Sheet1_평택시" xfId="286"/>
    <cellStyle name="ÅëÈ­_Sheet1_평택시" xfId="287"/>
    <cellStyle name="AÞ¸¶ [0]_0809ºn±³ " xfId="638"/>
    <cellStyle name="ÄÞ¸¶ [0]_¼ÕÀÍ¿¹»ê" xfId="288"/>
    <cellStyle name="AÞ¸¶ [0]_¼OAI¿¹≫e" xfId="289"/>
    <cellStyle name="ÄÞ¸¶ [0]_ÀÎ°Çºñ,¿ÜÁÖºñ" xfId="290"/>
    <cellStyle name="AÞ¸¶ [0]_AI°Cºn,μμ±Þºn" xfId="291"/>
    <cellStyle name="ÄÞ¸¶ [0]_laroux" xfId="292"/>
    <cellStyle name="AÞ¸¶ [0]_laroux_1" xfId="293"/>
    <cellStyle name="ÄÞ¸¶ [0]_laroux_1" xfId="294"/>
    <cellStyle name="AÞ¸¶ [0]_Sheet1" xfId="295"/>
    <cellStyle name="ÄÞ¸¶ [0]_Sheet1" xfId="296"/>
    <cellStyle name="AÞ¸¶ [0]_Sheet1 2" xfId="530"/>
    <cellStyle name="ÄÞ¸¶ [0]_Sheet1 2" xfId="533"/>
    <cellStyle name="AÞ¸¶ [0]_Sheet1 3" xfId="1857"/>
    <cellStyle name="ÄÞ¸¶ [0]_Sheet1 3" xfId="1858"/>
    <cellStyle name="AÞ¸¶ [0]_Sheet1_43-10주택" xfId="584"/>
    <cellStyle name="ÄÞ¸¶ [0]_Sheet1_43-10주택" xfId="585"/>
    <cellStyle name="AÞ¸¶ [0]_Sheet1_45-09 유통 금융 보험 및 기타서비스(97-109)" xfId="297"/>
    <cellStyle name="ÄÞ¸¶ [0]_Sheet1_45-09 유통 금융 보험 및 기타서비스(97-109)" xfId="298"/>
    <cellStyle name="AÞ¸¶ [0]_Sheet1_46-06 농림수산업" xfId="645"/>
    <cellStyle name="ÄÞ¸¶ [0]_Sheet1_46-06 농림수산업" xfId="646"/>
    <cellStyle name="AÞ¸¶ [0]_Sheet1_46-09 유통 금융 보험 및 기타서비스" xfId="586"/>
    <cellStyle name="ÄÞ¸¶ [0]_Sheet1_46-09 유통 금융 보험 및 기타서비스" xfId="587"/>
    <cellStyle name="AÞ¸¶ [0]_Sheet1_46-11 교통 관광 및 정보통신" xfId="299"/>
    <cellStyle name="ÄÞ¸¶ [0]_Sheet1_46-11 교통 관광 및 정보통신" xfId="300"/>
    <cellStyle name="AÞ¸¶ [0]_Sheet1_48-06 농림수산업" xfId="1922"/>
    <cellStyle name="ÄÞ¸¶ [0]_Sheet1_48-06 농림수산업" xfId="1923"/>
    <cellStyle name="AÞ¸¶ [0]_Sheet1_48-09 유통 금융 보험 및 기타서비스" xfId="726"/>
    <cellStyle name="ÄÞ¸¶ [0]_Sheet1_48-09 유통 금융 보험 및 기타서비스" xfId="727"/>
    <cellStyle name="AÞ¸¶ [0]_Sheet1_48-10 주택 건설" xfId="588"/>
    <cellStyle name="ÄÞ¸¶ [0]_Sheet1_48-10 주택 건설" xfId="589"/>
    <cellStyle name="AÞ¸¶ [0]_Sheet1_48-11 교통 관광 및 정보통신" xfId="590"/>
    <cellStyle name="ÄÞ¸¶ [0]_Sheet1_48-11 교통 관광 및 정보통신" xfId="591"/>
    <cellStyle name="AÞ¸¶ [0]_Sheet1_48-12 보건 및 사회보장" xfId="301"/>
    <cellStyle name="ÄÞ¸¶ [0]_Sheet1_48-12 보건 및 사회보장" xfId="302"/>
    <cellStyle name="AÞ¸¶ [0]_Sheet1_48-13 환경" xfId="303"/>
    <cellStyle name="ÄÞ¸¶ [0]_Sheet1_48-13 환경" xfId="304"/>
    <cellStyle name="AÞ¸¶ [0]_Sheet1_48-14 교육 및 문화" xfId="305"/>
    <cellStyle name="ÄÞ¸¶ [0]_Sheet1_48-14 교육 및 문화" xfId="306"/>
    <cellStyle name="AÞ¸¶ [0]_Sheet1_48-17 공공행정 및 사법" xfId="307"/>
    <cellStyle name="ÄÞ¸¶ [0]_Sheet1_48-17 공공행정 및 사법" xfId="308"/>
    <cellStyle name="AÞ¸¶ [0]_Sheet1_48-17 공공행정및사법(완)" xfId="1859"/>
    <cellStyle name="ÄÞ¸¶ [0]_Sheet1_48-17 공공행정및사법(완)" xfId="1860"/>
    <cellStyle name="AÞ¸¶ [0]_Sheet1_99 재가노인복지시설" xfId="309"/>
    <cellStyle name="ÄÞ¸¶ [0]_Sheet1_99 재가노인복지시설" xfId="310"/>
    <cellStyle name="AÞ¸¶ [0]_Sheet1_99 친환경농산물 인증현황" xfId="311"/>
    <cellStyle name="ÄÞ¸¶ [0]_Sheet1_99 친환경농산물 인증현황" xfId="312"/>
    <cellStyle name="AÞ¸¶ [0]_Sheet1_보건위생정책과" xfId="313"/>
    <cellStyle name="ÄÞ¸¶ [0]_Sheet1_보건위생정책과" xfId="314"/>
    <cellStyle name="AÞ¸¶ [0]_Sheet1_시군구" xfId="315"/>
    <cellStyle name="ÄÞ¸¶ [0]_Sheet1_시군구" xfId="316"/>
    <cellStyle name="AÞ¸¶ [0]_Sheet1_안산시" xfId="317"/>
    <cellStyle name="ÄÞ¸¶ [0]_Sheet1_안산시" xfId="318"/>
    <cellStyle name="AÞ¸¶ [0]_Sheet1_유통업체현황" xfId="592"/>
    <cellStyle name="ÄÞ¸¶ [0]_Sheet1_유통업체현황" xfId="593"/>
    <cellStyle name="AÞ¸¶ [0]_Sheet1_토지정보과(제출)," xfId="319"/>
    <cellStyle name="ÄÞ¸¶ [0]_Sheet1_토지정보과(제출)," xfId="320"/>
    <cellStyle name="AÞ¸¶ [0]_Sheet1_평택시" xfId="321"/>
    <cellStyle name="ÄÞ¸¶ [0]_Sheet1_평택시" xfId="322"/>
    <cellStyle name="AÞ¸¶_0809ºn±³ " xfId="647"/>
    <cellStyle name="ÄÞ¸¶_¼ÕÀÍ¿¹»ê" xfId="323"/>
    <cellStyle name="AÞ¸¶_¼OAI¿¹≫e" xfId="324"/>
    <cellStyle name="ÄÞ¸¶_ÀÎ°Çºñ,¿ÜÁÖºñ" xfId="325"/>
    <cellStyle name="AÞ¸¶_AI°Cºn,μμ±Þºn" xfId="326"/>
    <cellStyle name="ÄÞ¸¶_laroux" xfId="327"/>
    <cellStyle name="AÞ¸¶_laroux_1" xfId="328"/>
    <cellStyle name="ÄÞ¸¶_laroux_1" xfId="329"/>
    <cellStyle name="AÞ¸¶_Sheet1" xfId="330"/>
    <cellStyle name="ÄÞ¸¶_Sheet1" xfId="331"/>
    <cellStyle name="AÞ¸¶_Sheet1 2" xfId="733"/>
    <cellStyle name="ÄÞ¸¶_Sheet1 2" xfId="734"/>
    <cellStyle name="AÞ¸¶_Sheet1 3" xfId="1861"/>
    <cellStyle name="ÄÞ¸¶_Sheet1 3" xfId="1862"/>
    <cellStyle name="AÞ¸¶_Sheet1_41-06농림16" xfId="332"/>
    <cellStyle name="ÄÞ¸¶_Sheet1_41-06농림16" xfId="333"/>
    <cellStyle name="AÞ¸¶_Sheet1_41-06농림16 2" xfId="735"/>
    <cellStyle name="ÄÞ¸¶_Sheet1_41-06농림16 2" xfId="736"/>
    <cellStyle name="AÞ¸¶_Sheet1_41-06농림16 3" xfId="1863"/>
    <cellStyle name="ÄÞ¸¶_Sheet1_41-06농림16 3" xfId="1864"/>
    <cellStyle name="AÞ¸¶_Sheet1_41-06농림16_43-10주택" xfId="594"/>
    <cellStyle name="ÄÞ¸¶_Sheet1_41-06농림16_43-10주택" xfId="595"/>
    <cellStyle name="AÞ¸¶_Sheet1_41-06농림16_45-09 유통 금융 보험 및 기타서비스(97-109)" xfId="334"/>
    <cellStyle name="ÄÞ¸¶_Sheet1_41-06농림16_45-09 유통 금융 보험 및 기타서비스(97-109)" xfId="335"/>
    <cellStyle name="AÞ¸¶_Sheet1_41-06농림16_46-06 농림수산업" xfId="656"/>
    <cellStyle name="ÄÞ¸¶_Sheet1_41-06농림16_46-06 농림수산업" xfId="657"/>
    <cellStyle name="AÞ¸¶_Sheet1_41-06농림16_46-09 유통 금융 보험 및 기타서비스" xfId="596"/>
    <cellStyle name="ÄÞ¸¶_Sheet1_41-06농림16_46-09 유통 금융 보험 및 기타서비스" xfId="597"/>
    <cellStyle name="AÞ¸¶_Sheet1_41-06농림16_46-11 교통 관광 및 정보통신" xfId="336"/>
    <cellStyle name="ÄÞ¸¶_Sheet1_41-06농림16_46-11 교통 관광 및 정보통신" xfId="337"/>
    <cellStyle name="AÞ¸¶_Sheet1_41-06농림16_48-06 농림수산업" xfId="1924"/>
    <cellStyle name="ÄÞ¸¶_Sheet1_41-06농림16_48-06 농림수산업" xfId="1925"/>
    <cellStyle name="AÞ¸¶_Sheet1_41-06농림16_48-09 유통 금융 보험 및 기타서비스" xfId="741"/>
    <cellStyle name="ÄÞ¸¶_Sheet1_41-06농림16_48-09 유통 금융 보험 및 기타서비스" xfId="742"/>
    <cellStyle name="AÞ¸¶_Sheet1_41-06농림16_48-10 주택 건설" xfId="598"/>
    <cellStyle name="ÄÞ¸¶_Sheet1_41-06농림16_48-10 주택 건설" xfId="599"/>
    <cellStyle name="AÞ¸¶_Sheet1_41-06농림16_48-11 교통 관광 및 정보통신" xfId="600"/>
    <cellStyle name="ÄÞ¸¶_Sheet1_41-06농림16_48-11 교통 관광 및 정보통신" xfId="601"/>
    <cellStyle name="AÞ¸¶_Sheet1_41-06농림16_48-12 보건 및 사회보장" xfId="338"/>
    <cellStyle name="ÄÞ¸¶_Sheet1_41-06농림16_48-12 보건 및 사회보장" xfId="339"/>
    <cellStyle name="AÞ¸¶_Sheet1_41-06농림16_48-13 환경" xfId="340"/>
    <cellStyle name="ÄÞ¸¶_Sheet1_41-06농림16_48-13 환경" xfId="341"/>
    <cellStyle name="AÞ¸¶_Sheet1_41-06농림16_48-14 교육 및 문화" xfId="342"/>
    <cellStyle name="ÄÞ¸¶_Sheet1_41-06농림16_48-14 교육 및 문화" xfId="343"/>
    <cellStyle name="AÞ¸¶_Sheet1_41-06농림16_48-17 공공행정 및 사법" xfId="344"/>
    <cellStyle name="ÄÞ¸¶_Sheet1_41-06농림16_48-17 공공행정 및 사법" xfId="345"/>
    <cellStyle name="AÞ¸¶_Sheet1_41-06농림16_48-17 공공행정및사법(완)" xfId="1865"/>
    <cellStyle name="ÄÞ¸¶_Sheet1_41-06농림16_48-17 공공행정및사법(완)" xfId="1866"/>
    <cellStyle name="AÞ¸¶_Sheet1_41-06농림16_99 재가노인복지시설" xfId="346"/>
    <cellStyle name="ÄÞ¸¶_Sheet1_41-06농림16_99 재가노인복지시설" xfId="347"/>
    <cellStyle name="AÞ¸¶_Sheet1_41-06농림16_99 친환경농산물 인증현황" xfId="348"/>
    <cellStyle name="ÄÞ¸¶_Sheet1_41-06농림16_99 친환경농산물 인증현황" xfId="349"/>
    <cellStyle name="AÞ¸¶_Sheet1_41-06농림16_보건위생정책과" xfId="350"/>
    <cellStyle name="ÄÞ¸¶_Sheet1_41-06농림16_보건위생정책과" xfId="351"/>
    <cellStyle name="AÞ¸¶_Sheet1_41-06농림16_시군구" xfId="352"/>
    <cellStyle name="ÄÞ¸¶_Sheet1_41-06농림16_시군구" xfId="353"/>
    <cellStyle name="AÞ¸¶_Sheet1_41-06농림16_안산시" xfId="354"/>
    <cellStyle name="ÄÞ¸¶_Sheet1_41-06농림16_안산시" xfId="355"/>
    <cellStyle name="AÞ¸¶_Sheet1_41-06농림16_유통업체현황" xfId="602"/>
    <cellStyle name="ÄÞ¸¶_Sheet1_41-06농림16_유통업체현황" xfId="603"/>
    <cellStyle name="AÞ¸¶_Sheet1_41-06농림16_토지정보과(제출)," xfId="356"/>
    <cellStyle name="ÄÞ¸¶_Sheet1_41-06농림16_토지정보과(제출)," xfId="357"/>
    <cellStyle name="AÞ¸¶_Sheet1_41-06농림16_평택시" xfId="358"/>
    <cellStyle name="ÄÞ¸¶_Sheet1_41-06농림16_평택시" xfId="359"/>
    <cellStyle name="AÞ¸¶_Sheet1_41-06농림41" xfId="360"/>
    <cellStyle name="ÄÞ¸¶_Sheet1_41-06농림41" xfId="361"/>
    <cellStyle name="AÞ¸¶_Sheet1_43-10주택" xfId="604"/>
    <cellStyle name="ÄÞ¸¶_Sheet1_43-10주택" xfId="605"/>
    <cellStyle name="AÞ¸¶_Sheet1_45-09 유통 금융 보험 및 기타서비스(97-109)" xfId="362"/>
    <cellStyle name="ÄÞ¸¶_Sheet1_45-09 유통 금융 보험 및 기타서비스(97-109)" xfId="363"/>
    <cellStyle name="AÞ¸¶_Sheet1_46-06 농림수산업" xfId="664"/>
    <cellStyle name="ÄÞ¸¶_Sheet1_46-06 농림수산업" xfId="665"/>
    <cellStyle name="AÞ¸¶_Sheet1_46-09 유통 금융 보험 및 기타서비스" xfId="606"/>
    <cellStyle name="ÄÞ¸¶_Sheet1_46-09 유통 금융 보험 및 기타서비스" xfId="607"/>
    <cellStyle name="AÞ¸¶_Sheet1_46-11 교통 관광 및 정보통신" xfId="364"/>
    <cellStyle name="ÄÞ¸¶_Sheet1_46-11 교통 관광 및 정보통신" xfId="365"/>
    <cellStyle name="AÞ¸¶_Sheet1_48-06 농림수산업" xfId="1926"/>
    <cellStyle name="ÄÞ¸¶_Sheet1_48-06 농림수산업" xfId="1927"/>
    <cellStyle name="AÞ¸¶_Sheet1_48-09 유통 금융 보험 및 기타서비스" xfId="748"/>
    <cellStyle name="ÄÞ¸¶_Sheet1_48-09 유통 금융 보험 및 기타서비스" xfId="749"/>
    <cellStyle name="AÞ¸¶_Sheet1_48-10 주택 건설" xfId="608"/>
    <cellStyle name="ÄÞ¸¶_Sheet1_48-10 주택 건설" xfId="609"/>
    <cellStyle name="AÞ¸¶_Sheet1_48-11 교통 관광 및 정보통신" xfId="610"/>
    <cellStyle name="ÄÞ¸¶_Sheet1_48-11 교통 관광 및 정보통신" xfId="611"/>
    <cellStyle name="AÞ¸¶_Sheet1_48-12 보건 및 사회보장" xfId="366"/>
    <cellStyle name="ÄÞ¸¶_Sheet1_48-12 보건 및 사회보장" xfId="367"/>
    <cellStyle name="AÞ¸¶_Sheet1_48-13 환경" xfId="368"/>
    <cellStyle name="ÄÞ¸¶_Sheet1_48-13 환경" xfId="369"/>
    <cellStyle name="AÞ¸¶_Sheet1_48-14 교육 및 문화" xfId="370"/>
    <cellStyle name="ÄÞ¸¶_Sheet1_48-14 교육 및 문화" xfId="371"/>
    <cellStyle name="AÞ¸¶_Sheet1_48-17 공공행정 및 사법" xfId="372"/>
    <cellStyle name="ÄÞ¸¶_Sheet1_48-17 공공행정 및 사법" xfId="373"/>
    <cellStyle name="AÞ¸¶_Sheet1_48-17 공공행정및사법(완)" xfId="1867"/>
    <cellStyle name="ÄÞ¸¶_Sheet1_48-17 공공행정및사법(완)" xfId="1868"/>
    <cellStyle name="AÞ¸¶_Sheet1_99 재가노인복지시설" xfId="374"/>
    <cellStyle name="ÄÞ¸¶_Sheet1_99 재가노인복지시설" xfId="375"/>
    <cellStyle name="AÞ¸¶_Sheet1_99 친환경농산물 인증현황" xfId="376"/>
    <cellStyle name="ÄÞ¸¶_Sheet1_99 친환경농산물 인증현황" xfId="377"/>
    <cellStyle name="AÞ¸¶_Sheet1_보건위생정책과" xfId="378"/>
    <cellStyle name="ÄÞ¸¶_Sheet1_보건위생정책과" xfId="379"/>
    <cellStyle name="AÞ¸¶_Sheet1_시군구" xfId="380"/>
    <cellStyle name="ÄÞ¸¶_Sheet1_시군구" xfId="381"/>
    <cellStyle name="AÞ¸¶_Sheet1_안산시" xfId="382"/>
    <cellStyle name="ÄÞ¸¶_Sheet1_안산시" xfId="383"/>
    <cellStyle name="AÞ¸¶_Sheet1_유통업체현황" xfId="612"/>
    <cellStyle name="ÄÞ¸¶_Sheet1_유통업체현황" xfId="613"/>
    <cellStyle name="AÞ¸¶_Sheet1_토지정보과(제출)," xfId="384"/>
    <cellStyle name="ÄÞ¸¶_Sheet1_토지정보과(제출)," xfId="385"/>
    <cellStyle name="AÞ¸¶_Sheet1_평택시" xfId="386"/>
    <cellStyle name="ÄÞ¸¶_Sheet1_평택시" xfId="387"/>
    <cellStyle name="C￥AØ_¿μ¾÷CoE² " xfId="388"/>
    <cellStyle name="Ç¥ÁØ_¼ÕÀÍ¿¹»ê" xfId="389"/>
    <cellStyle name="C￥AØ_¼OAI¿¹≫e" xfId="390"/>
    <cellStyle name="Ç¥ÁØ_ÀÎ°Çºñ,¿ÜÁÖºñ" xfId="391"/>
    <cellStyle name="C￥AØ_AI°Cºn,μμ±Þºn" xfId="392"/>
    <cellStyle name="Ç¥ÁØ_laroux" xfId="393"/>
    <cellStyle name="C￥AØ_laroux_1" xfId="394"/>
    <cellStyle name="Ç¥ÁØ_laroux_1" xfId="395"/>
    <cellStyle name="C￥AØ_laroux_1_Sheet1" xfId="396"/>
    <cellStyle name="Ç¥ÁØ_laroux_1_Sheet1" xfId="397"/>
    <cellStyle name="C￥AØ_laroux_2" xfId="398"/>
    <cellStyle name="Ç¥ÁØ_laroux_2" xfId="399"/>
    <cellStyle name="C￥AØ_laroux_2_Sheet1" xfId="400"/>
    <cellStyle name="Ç¥ÁØ_laroux_2_Sheet1" xfId="401"/>
    <cellStyle name="C￥AØ_laroux_3" xfId="402"/>
    <cellStyle name="Ç¥ÁØ_laroux_3" xfId="403"/>
    <cellStyle name="C￥AØ_laroux_4" xfId="404"/>
    <cellStyle name="Ç¥ÁØ_laroux_4" xfId="405"/>
    <cellStyle name="C￥AØ_laroux_Sheet1" xfId="406"/>
    <cellStyle name="Ç¥ÁØ_laroux_Sheet1" xfId="407"/>
    <cellStyle name="C￥AØ_Sheet1" xfId="408"/>
    <cellStyle name="Ç¥ÁØ_Sheet1" xfId="409"/>
    <cellStyle name="category" xfId="678"/>
    <cellStyle name="Comma" xfId="679"/>
    <cellStyle name="Comma [0]_ SG&amp;A Bridge " xfId="410"/>
    <cellStyle name="comma zerodec" xfId="627"/>
    <cellStyle name="comma zerodec 2" xfId="680"/>
    <cellStyle name="Comma_ SG&amp;A Bridge " xfId="411"/>
    <cellStyle name="Currency" xfId="681"/>
    <cellStyle name="Currency [0]_ SG&amp;A Bridge " xfId="412"/>
    <cellStyle name="Currency_ SG&amp;A Bridge " xfId="413"/>
    <cellStyle name="Currency1" xfId="628"/>
    <cellStyle name="Currency1 2" xfId="682"/>
    <cellStyle name="Date" xfId="414"/>
    <cellStyle name="Date 2" xfId="683"/>
    <cellStyle name="Dollar (zero dec)" xfId="629"/>
    <cellStyle name="Dollar (zero dec) 2" xfId="684"/>
    <cellStyle name="Euro" xfId="685"/>
    <cellStyle name="Fixed" xfId="415"/>
    <cellStyle name="Fixed 2" xfId="686"/>
    <cellStyle name="Grey" xfId="630"/>
    <cellStyle name="Grey 2" xfId="689"/>
    <cellStyle name="HEADER" xfId="690"/>
    <cellStyle name="Header1" xfId="416"/>
    <cellStyle name="Header2" xfId="417"/>
    <cellStyle name="Heading" xfId="691"/>
    <cellStyle name="HEADING1" xfId="418"/>
    <cellStyle name="HEADING1 2" xfId="696"/>
    <cellStyle name="HEADING2" xfId="419"/>
    <cellStyle name="HEADING2 2" xfId="697"/>
    <cellStyle name="Input [yellow]" xfId="631"/>
    <cellStyle name="Input [yellow] 2" xfId="698"/>
    <cellStyle name="Milliers [0]_Arabian Spec" xfId="632"/>
    <cellStyle name="Milliers_Arabian Spec" xfId="633"/>
    <cellStyle name="Model" xfId="699"/>
    <cellStyle name="Mon?aire [0]_Arabian Spec" xfId="634"/>
    <cellStyle name="Mon?aire_Arabian Spec" xfId="635"/>
    <cellStyle name="Normal - Style1" xfId="636"/>
    <cellStyle name="Normal - Style1 2" xfId="702"/>
    <cellStyle name="Normal - 유형1" xfId="703"/>
    <cellStyle name="Normal_ SG&amp;A Bridge " xfId="420"/>
    <cellStyle name="Percent" xfId="704"/>
    <cellStyle name="Percent (0)" xfId="705"/>
    <cellStyle name="Percent [2]" xfId="637"/>
    <cellStyle name="Percent_07하남상감사" xfId="708"/>
    <cellStyle name="subhead" xfId="709"/>
    <cellStyle name="Tickmark" xfId="710"/>
    <cellStyle name="title [1]" xfId="711"/>
    <cellStyle name="title [2]" xfId="712"/>
    <cellStyle name="Total" xfId="421"/>
    <cellStyle name="Total 2" xfId="713"/>
    <cellStyle name="감춤" xfId="714"/>
    <cellStyle name="강조색1 2" xfId="422"/>
    <cellStyle name="강조색1 2 2" xfId="715"/>
    <cellStyle name="강조색1 2 3" xfId="1928"/>
    <cellStyle name="강조색1 3" xfId="716"/>
    <cellStyle name="강조색2 2" xfId="423"/>
    <cellStyle name="강조색2 2 2" xfId="717"/>
    <cellStyle name="강조색2 2 3" xfId="1929"/>
    <cellStyle name="강조색2 3" xfId="718"/>
    <cellStyle name="강조색3 2" xfId="424"/>
    <cellStyle name="강조색3 2 2" xfId="719"/>
    <cellStyle name="강조색3 2 3" xfId="1930"/>
    <cellStyle name="강조색3 3" xfId="720"/>
    <cellStyle name="강조색4 2" xfId="425"/>
    <cellStyle name="강조색4 2 2" xfId="721"/>
    <cellStyle name="강조색4 2 3" xfId="1931"/>
    <cellStyle name="강조색4 3" xfId="722"/>
    <cellStyle name="강조색5 2" xfId="426"/>
    <cellStyle name="강조색5 2 2" xfId="723"/>
    <cellStyle name="강조색5 2 3" xfId="1932"/>
    <cellStyle name="강조색5 3" xfId="801"/>
    <cellStyle name="강조색6 2" xfId="427"/>
    <cellStyle name="강조색6 2 2" xfId="802"/>
    <cellStyle name="강조색6 2 3" xfId="1933"/>
    <cellStyle name="강조색6 3" xfId="803"/>
    <cellStyle name="견적" xfId="804"/>
    <cellStyle name="경고문 2" xfId="428"/>
    <cellStyle name="경고문 2 2" xfId="805"/>
    <cellStyle name="경고문 2 3" xfId="1934"/>
    <cellStyle name="경고문 3" xfId="806"/>
    <cellStyle name="계산 2" xfId="429"/>
    <cellStyle name="계산 2 2" xfId="807"/>
    <cellStyle name="계산 2 3" xfId="1935"/>
    <cellStyle name="계산 3" xfId="808"/>
    <cellStyle name="고정소숫점" xfId="809"/>
    <cellStyle name="고정출력1" xfId="810"/>
    <cellStyle name="고정출력2" xfId="811"/>
    <cellStyle name="기계" xfId="812"/>
    <cellStyle name="나쁨 2" xfId="430"/>
    <cellStyle name="나쁨 2 2" xfId="813"/>
    <cellStyle name="나쁨 2 3" xfId="1936"/>
    <cellStyle name="나쁨 3" xfId="814"/>
    <cellStyle name="날짜" xfId="815"/>
    <cellStyle name="날짜 2" xfId="816"/>
    <cellStyle name="내역서" xfId="817"/>
    <cellStyle name="달러" xfId="818"/>
    <cellStyle name="달러 2" xfId="819"/>
    <cellStyle name="뒤에 오는 하이퍼링크_2005결산자료(오세훈)" xfId="820"/>
    <cellStyle name="똿뗦먛귟 [0.00]_PRODUCT DETAIL Q1" xfId="821"/>
    <cellStyle name="똿뗦먛귟_PRODUCT DETAIL Q1" xfId="822"/>
    <cellStyle name="메모 2" xfId="431"/>
    <cellStyle name="메모 2 2" xfId="823"/>
    <cellStyle name="메모 3" xfId="824"/>
    <cellStyle name="믅됞 [0.00]_PRODUCT DETAIL Q1" xfId="825"/>
    <cellStyle name="믅됞_PRODUCT DETAIL Q1" xfId="826"/>
    <cellStyle name="백분율 [0]" xfId="827"/>
    <cellStyle name="백분율 [2]" xfId="828"/>
    <cellStyle name="백분율 2" xfId="829"/>
    <cellStyle name="백분율 2 2" xfId="2008"/>
    <cellStyle name="백분율 3" xfId="1997"/>
    <cellStyle name="백분율 4" xfId="1978"/>
    <cellStyle name="보통 2" xfId="432"/>
    <cellStyle name="보통 2 2" xfId="830"/>
    <cellStyle name="보통 2 3" xfId="1937"/>
    <cellStyle name="보통 3" xfId="831"/>
    <cellStyle name="뷭?_BOOKSHIP" xfId="433"/>
    <cellStyle name="설명 텍스트 2" xfId="434"/>
    <cellStyle name="설명 텍스트 2 2" xfId="833"/>
    <cellStyle name="설명 텍스트 2 3" xfId="1938"/>
    <cellStyle name="설명 텍스트 3" xfId="834"/>
    <cellStyle name="셀 확인 2" xfId="435"/>
    <cellStyle name="셀 확인 2 2" xfId="835"/>
    <cellStyle name="셀 확인 2 3" xfId="1939"/>
    <cellStyle name="셀 확인 3" xfId="836"/>
    <cellStyle name="숫자" xfId="837"/>
    <cellStyle name="숫자(R)" xfId="838"/>
    <cellStyle name="쉼표 [0] 15" xfId="1869"/>
    <cellStyle name="쉼표 [0] 17" xfId="466"/>
    <cellStyle name="쉼표 [0] 2" xfId="465"/>
    <cellStyle name="쉼표 [0] 2 2" xfId="625"/>
    <cellStyle name="쉼표 [0] 2 2 2" xfId="1871"/>
    <cellStyle name="쉼표 [0] 2 2 3" xfId="2009"/>
    <cellStyle name="쉼표 [0] 2 3" xfId="785"/>
    <cellStyle name="쉼표 [0] 2 3 2" xfId="2010"/>
    <cellStyle name="쉼표 [0] 2 4" xfId="839"/>
    <cellStyle name="쉼표 [0] 2 4 2" xfId="2011"/>
    <cellStyle name="쉼표 [0] 2 5" xfId="1870"/>
    <cellStyle name="쉼표 [0] 3" xfId="784"/>
    <cellStyle name="쉼표 [0] 3 2" xfId="840"/>
    <cellStyle name="쉼표 [0] 3 2 2" xfId="1873"/>
    <cellStyle name="쉼표 [0] 3 3" xfId="1872"/>
    <cellStyle name="쉼표 [0] 3 4" xfId="1973"/>
    <cellStyle name="쉼표 [0] 3 5" xfId="2012"/>
    <cellStyle name="쉼표 [0] 4" xfId="841"/>
    <cellStyle name="쉼표 [0] 4 2" xfId="1940"/>
    <cellStyle name="쉼표 [0] 4 3" xfId="2013"/>
    <cellStyle name="쉼표 [0] 5" xfId="436"/>
    <cellStyle name="쉼표 [0] 5 2" xfId="842"/>
    <cellStyle name="쉼표 [0] 6" xfId="467"/>
    <cellStyle name="쉼표 [0] 7" xfId="1883"/>
    <cellStyle name="스타일 1" xfId="437"/>
    <cellStyle name="스타일 1 2" xfId="843"/>
    <cellStyle name="스타일 2" xfId="844"/>
    <cellStyle name="스타일 3" xfId="845"/>
    <cellStyle name="스타일 4" xfId="846"/>
    <cellStyle name="스타일 5" xfId="847"/>
    <cellStyle name="연결된 셀 2" xfId="438"/>
    <cellStyle name="연결된 셀 2 2" xfId="848"/>
    <cellStyle name="연결된 셀 2 3" xfId="1941"/>
    <cellStyle name="연결된 셀 3" xfId="849"/>
    <cellStyle name="요약 2" xfId="439"/>
    <cellStyle name="요약 2 2" xfId="850"/>
    <cellStyle name="요약 2 3" xfId="1942"/>
    <cellStyle name="요약 3" xfId="851"/>
    <cellStyle name="입력 2" xfId="440"/>
    <cellStyle name="입력 2 2" xfId="852"/>
    <cellStyle name="입력 2 3" xfId="1943"/>
    <cellStyle name="입력 3" xfId="853"/>
    <cellStyle name="자리수" xfId="854"/>
    <cellStyle name="자리수 2" xfId="855"/>
    <cellStyle name="자리수0" xfId="856"/>
    <cellStyle name="제목 1 2" xfId="442"/>
    <cellStyle name="제목 1 2 2" xfId="857"/>
    <cellStyle name="제목 1 2 3" xfId="1944"/>
    <cellStyle name="제목 1 3" xfId="858"/>
    <cellStyle name="제목 2 2" xfId="443"/>
    <cellStyle name="제목 2 2 2" xfId="859"/>
    <cellStyle name="제목 2 2 3" xfId="1945"/>
    <cellStyle name="제목 2 3" xfId="860"/>
    <cellStyle name="제목 3 2" xfId="444"/>
    <cellStyle name="제목 3 2 2" xfId="861"/>
    <cellStyle name="제목 3 2 3" xfId="1946"/>
    <cellStyle name="제목 3 3" xfId="862"/>
    <cellStyle name="제목 4 2" xfId="445"/>
    <cellStyle name="제목 4 2 2" xfId="863"/>
    <cellStyle name="제목 4 2 3" xfId="1947"/>
    <cellStyle name="제목 4 3" xfId="864"/>
    <cellStyle name="제목 5" xfId="441"/>
    <cellStyle name="제목 5 2" xfId="865"/>
    <cellStyle name="제목 5 3" xfId="1948"/>
    <cellStyle name="제목 6" xfId="866"/>
    <cellStyle name="좋음 2" xfId="446"/>
    <cellStyle name="좋음 2 2" xfId="867"/>
    <cellStyle name="좋음 2 3" xfId="1949"/>
    <cellStyle name="좋음 3" xfId="868"/>
    <cellStyle name="출력 2" xfId="447"/>
    <cellStyle name="출력 2 2" xfId="869"/>
    <cellStyle name="출력 2 3" xfId="1950"/>
    <cellStyle name="출력 3" xfId="870"/>
    <cellStyle name="콤냡?&lt;_x000f_$??:_x0009_`1_1 " xfId="871"/>
    <cellStyle name="콤마 [0]_(1.토)" xfId="872"/>
    <cellStyle name="콤마 [0]_41-06농림" xfId="788"/>
    <cellStyle name="콤마 [0]_해안선및도서" xfId="873"/>
    <cellStyle name="콤마 [0]_해안선및도서 2" xfId="1999"/>
    <cellStyle name="콤마 [0]_해안선및도서_50-17 공공행정및사법" xfId="2000"/>
    <cellStyle name="콤마 [2]" xfId="874"/>
    <cellStyle name="콤마_(1.토)" xfId="875"/>
    <cellStyle name="통화 [0] 2" xfId="789"/>
    <cellStyle name="통화 [0] 2 2" xfId="1951"/>
    <cellStyle name="통화 [0] 3" xfId="1874"/>
    <cellStyle name="통화 [0] 4" xfId="2001"/>
    <cellStyle name="퍼센트" xfId="876"/>
    <cellStyle name="표준" xfId="0" builtinId="0"/>
    <cellStyle name="표준 10" xfId="622"/>
    <cellStyle name="표준 10 2" xfId="790"/>
    <cellStyle name="표준 10 2 2" xfId="878"/>
    <cellStyle name="표준 10 3" xfId="879"/>
    <cellStyle name="표준 10 4" xfId="877"/>
    <cellStyle name="표준 10 5" xfId="1952"/>
    <cellStyle name="표준 100" xfId="880"/>
    <cellStyle name="표준 100 2" xfId="881"/>
    <cellStyle name="표준 101" xfId="882"/>
    <cellStyle name="표준 101 2" xfId="883"/>
    <cellStyle name="표준 102" xfId="884"/>
    <cellStyle name="표준 102 2" xfId="885"/>
    <cellStyle name="표준 103" xfId="886"/>
    <cellStyle name="표준 103 2" xfId="887"/>
    <cellStyle name="표준 104" xfId="888"/>
    <cellStyle name="표준 104 2" xfId="889"/>
    <cellStyle name="표준 105" xfId="890"/>
    <cellStyle name="표준 105 2" xfId="891"/>
    <cellStyle name="표준 106" xfId="892"/>
    <cellStyle name="표준 106 2" xfId="893"/>
    <cellStyle name="표준 107" xfId="894"/>
    <cellStyle name="표준 107 2" xfId="895"/>
    <cellStyle name="표준 108" xfId="896"/>
    <cellStyle name="표준 108 2" xfId="897"/>
    <cellStyle name="표준 109" xfId="898"/>
    <cellStyle name="표준 109 2" xfId="899"/>
    <cellStyle name="표준 11" xfId="799"/>
    <cellStyle name="표준 11 2" xfId="901"/>
    <cellStyle name="표준 11 3" xfId="902"/>
    <cellStyle name="표준 11 4" xfId="900"/>
    <cellStyle name="표준 11 5" xfId="1953"/>
    <cellStyle name="표준 110" xfId="903"/>
    <cellStyle name="표준 110 2" xfId="904"/>
    <cellStyle name="표준 111" xfId="905"/>
    <cellStyle name="표준 111 2" xfId="906"/>
    <cellStyle name="표준 112" xfId="907"/>
    <cellStyle name="표준 112 2" xfId="908"/>
    <cellStyle name="표준 113" xfId="909"/>
    <cellStyle name="표준 113 2" xfId="910"/>
    <cellStyle name="표준 114" xfId="911"/>
    <cellStyle name="표준 114 2" xfId="912"/>
    <cellStyle name="표준 115" xfId="913"/>
    <cellStyle name="표준 115 2" xfId="914"/>
    <cellStyle name="표준 116" xfId="915"/>
    <cellStyle name="표준 116 2" xfId="916"/>
    <cellStyle name="표준 117" xfId="917"/>
    <cellStyle name="표준 117 2" xfId="918"/>
    <cellStyle name="표준 117 3" xfId="919"/>
    <cellStyle name="표준 118" xfId="920"/>
    <cellStyle name="표준 118 2" xfId="921"/>
    <cellStyle name="표준 118 3" xfId="922"/>
    <cellStyle name="표준 119" xfId="923"/>
    <cellStyle name="표준 119 2" xfId="924"/>
    <cellStyle name="표준 119 3" xfId="925"/>
    <cellStyle name="표준 12" xfId="791"/>
    <cellStyle name="표준 12 2" xfId="927"/>
    <cellStyle name="표준 12 3" xfId="928"/>
    <cellStyle name="표준 12 4" xfId="926"/>
    <cellStyle name="표준 12 5" xfId="1954"/>
    <cellStyle name="표준 120" xfId="929"/>
    <cellStyle name="표준 120 2" xfId="930"/>
    <cellStyle name="표준 121" xfId="931"/>
    <cellStyle name="표준 121 2" xfId="932"/>
    <cellStyle name="표준 122" xfId="933"/>
    <cellStyle name="표준 122 2" xfId="934"/>
    <cellStyle name="표준 123" xfId="935"/>
    <cellStyle name="표준 123 2" xfId="936"/>
    <cellStyle name="표준 124" xfId="937"/>
    <cellStyle name="표준 124 2" xfId="938"/>
    <cellStyle name="표준 125" xfId="939"/>
    <cellStyle name="표준 125 2" xfId="940"/>
    <cellStyle name="표준 126" xfId="941"/>
    <cellStyle name="표준 126 2" xfId="942"/>
    <cellStyle name="표준 127" xfId="943"/>
    <cellStyle name="표준 127 2" xfId="944"/>
    <cellStyle name="표준 128" xfId="945"/>
    <cellStyle name="표준 128 2" xfId="946"/>
    <cellStyle name="표준 129" xfId="947"/>
    <cellStyle name="표준 129 2" xfId="948"/>
    <cellStyle name="표준 13" xfId="949"/>
    <cellStyle name="표준 13 2" xfId="950"/>
    <cellStyle name="표준 13 3" xfId="951"/>
    <cellStyle name="표준 13 4" xfId="1955"/>
    <cellStyle name="표준 130" xfId="952"/>
    <cellStyle name="표준 130 2" xfId="953"/>
    <cellStyle name="표준 131" xfId="954"/>
    <cellStyle name="표준 131 2" xfId="955"/>
    <cellStyle name="표준 132" xfId="956"/>
    <cellStyle name="표준 132 2" xfId="957"/>
    <cellStyle name="표준 133" xfId="958"/>
    <cellStyle name="표준 133 2" xfId="959"/>
    <cellStyle name="표준 134" xfId="960"/>
    <cellStyle name="표준 134 2" xfId="961"/>
    <cellStyle name="표준 135" xfId="962"/>
    <cellStyle name="표준 135 2" xfId="963"/>
    <cellStyle name="표준 136" xfId="964"/>
    <cellStyle name="표준 136 2" xfId="965"/>
    <cellStyle name="표준 137" xfId="966"/>
    <cellStyle name="표준 137 2" xfId="967"/>
    <cellStyle name="표준 138" xfId="968"/>
    <cellStyle name="표준 138 2" xfId="969"/>
    <cellStyle name="표준 139" xfId="970"/>
    <cellStyle name="표준 139 2" xfId="971"/>
    <cellStyle name="표준 14" xfId="972"/>
    <cellStyle name="표준 14 2" xfId="973"/>
    <cellStyle name="표준 14 3" xfId="974"/>
    <cellStyle name="표준 14 4" xfId="1956"/>
    <cellStyle name="표준 140" xfId="975"/>
    <cellStyle name="표준 140 2" xfId="976"/>
    <cellStyle name="표준 141" xfId="977"/>
    <cellStyle name="표준 141 2" xfId="978"/>
    <cellStyle name="표준 142" xfId="979"/>
    <cellStyle name="표준 142 2" xfId="980"/>
    <cellStyle name="표준 143" xfId="981"/>
    <cellStyle name="표준 143 2" xfId="982"/>
    <cellStyle name="표준 144" xfId="983"/>
    <cellStyle name="표준 144 2" xfId="984"/>
    <cellStyle name="표준 145" xfId="985"/>
    <cellStyle name="표준 145 2" xfId="986"/>
    <cellStyle name="표준 146" xfId="987"/>
    <cellStyle name="표준 146 2" xfId="988"/>
    <cellStyle name="표준 147" xfId="989"/>
    <cellStyle name="표준 147 2" xfId="990"/>
    <cellStyle name="표준 148" xfId="991"/>
    <cellStyle name="표준 148 2" xfId="992"/>
    <cellStyle name="표준 149" xfId="993"/>
    <cellStyle name="표준 149 2" xfId="994"/>
    <cellStyle name="표준 15" xfId="995"/>
    <cellStyle name="표준 15 2" xfId="996"/>
    <cellStyle name="표준 15 3" xfId="997"/>
    <cellStyle name="표준 15 4" xfId="1957"/>
    <cellStyle name="표준 150" xfId="998"/>
    <cellStyle name="표준 150 2" xfId="999"/>
    <cellStyle name="표준 151" xfId="1000"/>
    <cellStyle name="표준 151 2" xfId="1001"/>
    <cellStyle name="표준 152" xfId="1002"/>
    <cellStyle name="표준 152 2" xfId="1003"/>
    <cellStyle name="표준 153" xfId="1004"/>
    <cellStyle name="표준 153 2" xfId="1005"/>
    <cellStyle name="표준 154" xfId="1006"/>
    <cellStyle name="표준 154 2" xfId="1007"/>
    <cellStyle name="표준 155" xfId="1008"/>
    <cellStyle name="표준 155 2" xfId="1009"/>
    <cellStyle name="표준 156" xfId="1010"/>
    <cellStyle name="표준 156 2" xfId="1011"/>
    <cellStyle name="표준 157" xfId="1012"/>
    <cellStyle name="표준 157 2" xfId="1013"/>
    <cellStyle name="표준 158" xfId="1014"/>
    <cellStyle name="표준 158 2" xfId="1015"/>
    <cellStyle name="표준 159" xfId="1016"/>
    <cellStyle name="표준 159 2" xfId="1017"/>
    <cellStyle name="표준 16" xfId="1018"/>
    <cellStyle name="표준 16 2" xfId="1019"/>
    <cellStyle name="표준 16 3" xfId="1020"/>
    <cellStyle name="표준 16 4" xfId="1958"/>
    <cellStyle name="표준 160" xfId="1021"/>
    <cellStyle name="표준 160 2" xfId="1022"/>
    <cellStyle name="표준 161" xfId="1023"/>
    <cellStyle name="표준 161 2" xfId="1024"/>
    <cellStyle name="표준 162" xfId="1025"/>
    <cellStyle name="표준 162 2" xfId="1026"/>
    <cellStyle name="표준 163" xfId="1027"/>
    <cellStyle name="표준 163 2" xfId="1028"/>
    <cellStyle name="표준 164" xfId="1029"/>
    <cellStyle name="표준 164 2" xfId="1030"/>
    <cellStyle name="표준 165" xfId="1031"/>
    <cellStyle name="표준 165 2" xfId="1032"/>
    <cellStyle name="표준 166" xfId="1033"/>
    <cellStyle name="표준 166 2" xfId="1034"/>
    <cellStyle name="표준 167" xfId="1035"/>
    <cellStyle name="표준 167 2" xfId="1036"/>
    <cellStyle name="표준 168" xfId="1037"/>
    <cellStyle name="표준 168 2" xfId="1038"/>
    <cellStyle name="표준 169" xfId="1039"/>
    <cellStyle name="표준 169 2" xfId="1040"/>
    <cellStyle name="표준 17" xfId="1041"/>
    <cellStyle name="표준 17 2" xfId="1042"/>
    <cellStyle name="표준 17 3" xfId="1043"/>
    <cellStyle name="표준 17 4" xfId="1959"/>
    <cellStyle name="표준 170" xfId="1044"/>
    <cellStyle name="표준 170 2" xfId="1045"/>
    <cellStyle name="표준 171" xfId="1046"/>
    <cellStyle name="표준 171 2" xfId="1047"/>
    <cellStyle name="표준 172" xfId="1048"/>
    <cellStyle name="표준 172 2" xfId="1049"/>
    <cellStyle name="표준 173" xfId="1050"/>
    <cellStyle name="표준 173 2" xfId="1051"/>
    <cellStyle name="표준 174" xfId="1052"/>
    <cellStyle name="표준 174 2" xfId="1053"/>
    <cellStyle name="표준 175" xfId="1054"/>
    <cellStyle name="표준 175 2" xfId="1055"/>
    <cellStyle name="표준 176" xfId="1056"/>
    <cellStyle name="표준 176 2" xfId="1057"/>
    <cellStyle name="표준 177" xfId="1058"/>
    <cellStyle name="표준 177 2" xfId="1059"/>
    <cellStyle name="표준 178" xfId="1060"/>
    <cellStyle name="표준 178 2" xfId="1061"/>
    <cellStyle name="표준 179" xfId="1062"/>
    <cellStyle name="표준 179 2" xfId="1063"/>
    <cellStyle name="표준 18" xfId="1064"/>
    <cellStyle name="표준 18 2" xfId="1065"/>
    <cellStyle name="표준 18 3" xfId="1066"/>
    <cellStyle name="표준 18 4" xfId="1960"/>
    <cellStyle name="표준 180" xfId="1067"/>
    <cellStyle name="표준 180 2" xfId="1068"/>
    <cellStyle name="표준 181" xfId="1069"/>
    <cellStyle name="표준 181 2" xfId="1070"/>
    <cellStyle name="표준 182" xfId="1071"/>
    <cellStyle name="표준 182 2" xfId="1072"/>
    <cellStyle name="표준 183" xfId="1073"/>
    <cellStyle name="표준 183 2" xfId="1074"/>
    <cellStyle name="표준 184" xfId="1075"/>
    <cellStyle name="표준 184 2" xfId="1076"/>
    <cellStyle name="표준 185" xfId="1077"/>
    <cellStyle name="표준 185 2" xfId="1078"/>
    <cellStyle name="표준 186" xfId="1079"/>
    <cellStyle name="표준 186 2" xfId="1080"/>
    <cellStyle name="표준 187" xfId="1081"/>
    <cellStyle name="표준 187 2" xfId="1082"/>
    <cellStyle name="표준 188" xfId="1083"/>
    <cellStyle name="표준 188 2" xfId="1084"/>
    <cellStyle name="표준 189" xfId="1085"/>
    <cellStyle name="표준 189 2" xfId="1086"/>
    <cellStyle name="표준 19" xfId="1087"/>
    <cellStyle name="표준 19 2" xfId="1088"/>
    <cellStyle name="표준 19 3" xfId="1089"/>
    <cellStyle name="표준 19 4" xfId="1961"/>
    <cellStyle name="표준 190" xfId="1090"/>
    <cellStyle name="표준 190 2" xfId="1091"/>
    <cellStyle name="표준 191" xfId="1092"/>
    <cellStyle name="표준 191 2" xfId="1093"/>
    <cellStyle name="표준 192" xfId="1094"/>
    <cellStyle name="표준 192 2" xfId="1095"/>
    <cellStyle name="표준 193" xfId="1096"/>
    <cellStyle name="표준 193 2" xfId="1097"/>
    <cellStyle name="표준 194" xfId="1098"/>
    <cellStyle name="표준 194 2" xfId="1099"/>
    <cellStyle name="표준 195" xfId="1100"/>
    <cellStyle name="표준 195 2" xfId="1101"/>
    <cellStyle name="표준 196" xfId="1102"/>
    <cellStyle name="표준 196 2" xfId="1103"/>
    <cellStyle name="표준 197" xfId="1104"/>
    <cellStyle name="표준 197 2" xfId="1105"/>
    <cellStyle name="표준 198" xfId="1106"/>
    <cellStyle name="표준 198 2" xfId="1107"/>
    <cellStyle name="표준 199" xfId="1108"/>
    <cellStyle name="표준 199 2" xfId="1109"/>
    <cellStyle name="표준 2" xfId="1"/>
    <cellStyle name="표준 2 2" xfId="448"/>
    <cellStyle name="표준 2 2 2" xfId="1111"/>
    <cellStyle name="표준 2 2 3" xfId="1112"/>
    <cellStyle name="표준 2 2 4" xfId="1110"/>
    <cellStyle name="표준 2 2 5" xfId="1875"/>
    <cellStyle name="표준 2 3" xfId="449"/>
    <cellStyle name="표준 2 3 2" xfId="1113"/>
    <cellStyle name="표준 2 3 3" xfId="1962"/>
    <cellStyle name="표준 2 3 4" xfId="2007"/>
    <cellStyle name="표준 2 4" xfId="450"/>
    <cellStyle name="표준 2 4 2" xfId="1114"/>
    <cellStyle name="표준 2 4 3" xfId="2014"/>
    <cellStyle name="표준 2 5" xfId="451"/>
    <cellStyle name="표준 2 5 2" xfId="1115"/>
    <cellStyle name="표준 2 5 3" xfId="2015"/>
    <cellStyle name="표준 2 6" xfId="452"/>
    <cellStyle name="표준 2 7" xfId="468"/>
    <cellStyle name="표준 2 8" xfId="614"/>
    <cellStyle name="표준 2_2007상수도통계 엑셀파일" xfId="1116"/>
    <cellStyle name="표준 20" xfId="1117"/>
    <cellStyle name="표준 20 2" xfId="1118"/>
    <cellStyle name="표준 20 2 2" xfId="1119"/>
    <cellStyle name="표준 20 2 3" xfId="1120"/>
    <cellStyle name="표준 20 3" xfId="1121"/>
    <cellStyle name="표준 20 3 2" xfId="1122"/>
    <cellStyle name="표준 20 3 3" xfId="1123"/>
    <cellStyle name="표준 20 4" xfId="1124"/>
    <cellStyle name="표준 20 4 2" xfId="1125"/>
    <cellStyle name="표준 20 4 3" xfId="1126"/>
    <cellStyle name="표준 20 5" xfId="1127"/>
    <cellStyle name="표준 20 5 2" xfId="1128"/>
    <cellStyle name="표준 20 5 3" xfId="1129"/>
    <cellStyle name="표준 20 6" xfId="1130"/>
    <cellStyle name="표준 20 7" xfId="1131"/>
    <cellStyle name="표준 20 8" xfId="1963"/>
    <cellStyle name="표준 20_2008 상수도통계 취합자료(1008)" xfId="1132"/>
    <cellStyle name="표준 200" xfId="1133"/>
    <cellStyle name="표준 200 2" xfId="1134"/>
    <cellStyle name="표준 201" xfId="1135"/>
    <cellStyle name="표준 201 2" xfId="1136"/>
    <cellStyle name="표준 202" xfId="1137"/>
    <cellStyle name="표준 202 2" xfId="1138"/>
    <cellStyle name="표준 203" xfId="1139"/>
    <cellStyle name="표준 203 2" xfId="1140"/>
    <cellStyle name="표준 204" xfId="1141"/>
    <cellStyle name="표준 204 2" xfId="1142"/>
    <cellStyle name="표준 205" xfId="1143"/>
    <cellStyle name="표준 205 2" xfId="1144"/>
    <cellStyle name="표준 206" xfId="1145"/>
    <cellStyle name="표준 206 2" xfId="1146"/>
    <cellStyle name="표준 207" xfId="1147"/>
    <cellStyle name="표준 207 2" xfId="1148"/>
    <cellStyle name="표준 208" xfId="1149"/>
    <cellStyle name="표준 208 2" xfId="1150"/>
    <cellStyle name="표준 209" xfId="1151"/>
    <cellStyle name="표준 209 2" xfId="1152"/>
    <cellStyle name="표준 21" xfId="1153"/>
    <cellStyle name="표준 21 2" xfId="1154"/>
    <cellStyle name="표준 21 2 2" xfId="1155"/>
    <cellStyle name="표준 21 2 3" xfId="1156"/>
    <cellStyle name="표준 21 3" xfId="1157"/>
    <cellStyle name="표준 21 3 2" xfId="1158"/>
    <cellStyle name="표준 21 3 3" xfId="1159"/>
    <cellStyle name="표준 21 4" xfId="1160"/>
    <cellStyle name="표준 21 4 2" xfId="1161"/>
    <cellStyle name="표준 21 4 3" xfId="1162"/>
    <cellStyle name="표준 21 5" xfId="1163"/>
    <cellStyle name="표준 21 5 2" xfId="1164"/>
    <cellStyle name="표준 21 5 3" xfId="1165"/>
    <cellStyle name="표준 21 6" xfId="1166"/>
    <cellStyle name="표준 21 7" xfId="1167"/>
    <cellStyle name="표준 21 8" xfId="1964"/>
    <cellStyle name="표준 21_2008 상수도통계 취합자료(1008)" xfId="1168"/>
    <cellStyle name="표준 210" xfId="1169"/>
    <cellStyle name="표준 210 2" xfId="1170"/>
    <cellStyle name="표준 211" xfId="1171"/>
    <cellStyle name="표준 211 2" xfId="1172"/>
    <cellStyle name="표준 212" xfId="1173"/>
    <cellStyle name="표준 212 2" xfId="1174"/>
    <cellStyle name="표준 213" xfId="1175"/>
    <cellStyle name="표준 213 2" xfId="1176"/>
    <cellStyle name="표준 214" xfId="1177"/>
    <cellStyle name="표준 214 2" xfId="1178"/>
    <cellStyle name="표준 215" xfId="1179"/>
    <cellStyle name="표준 215 2" xfId="1180"/>
    <cellStyle name="표준 216" xfId="1181"/>
    <cellStyle name="표준 216 2" xfId="1182"/>
    <cellStyle name="표준 217" xfId="1183"/>
    <cellStyle name="표준 217 2" xfId="1184"/>
    <cellStyle name="표준 218" xfId="1185"/>
    <cellStyle name="표준 218 2" xfId="1186"/>
    <cellStyle name="표준 219" xfId="1187"/>
    <cellStyle name="표준 219 2" xfId="1188"/>
    <cellStyle name="표준 22" xfId="1189"/>
    <cellStyle name="표준 22 2" xfId="1190"/>
    <cellStyle name="표준 22 2 2" xfId="1191"/>
    <cellStyle name="표준 22 2 3" xfId="1192"/>
    <cellStyle name="표준 22 3" xfId="1193"/>
    <cellStyle name="표준 22 3 2" xfId="1194"/>
    <cellStyle name="표준 22 3 3" xfId="1195"/>
    <cellStyle name="표준 22 4" xfId="1196"/>
    <cellStyle name="표준 22 4 2" xfId="1197"/>
    <cellStyle name="표준 22 4 3" xfId="1198"/>
    <cellStyle name="표준 22 5" xfId="1199"/>
    <cellStyle name="표준 22 5 2" xfId="1200"/>
    <cellStyle name="표준 22 5 3" xfId="1201"/>
    <cellStyle name="표준 22 6" xfId="1202"/>
    <cellStyle name="표준 22 7" xfId="1203"/>
    <cellStyle name="표준 22 8" xfId="1965"/>
    <cellStyle name="표준 22_2008 상수도통계 취합자료(1008)" xfId="1204"/>
    <cellStyle name="표준 220" xfId="1205"/>
    <cellStyle name="표준 220 2" xfId="1206"/>
    <cellStyle name="표준 221" xfId="1207"/>
    <cellStyle name="표준 221 2" xfId="1208"/>
    <cellStyle name="표준 222" xfId="1209"/>
    <cellStyle name="표준 222 2" xfId="1210"/>
    <cellStyle name="표준 223" xfId="1211"/>
    <cellStyle name="표준 223 2" xfId="1212"/>
    <cellStyle name="표준 224" xfId="1213"/>
    <cellStyle name="표준 224 2" xfId="1214"/>
    <cellStyle name="표준 225" xfId="1215"/>
    <cellStyle name="표준 225 2" xfId="1216"/>
    <cellStyle name="표준 226" xfId="1217"/>
    <cellStyle name="표준 226 2" xfId="1218"/>
    <cellStyle name="표준 227" xfId="1219"/>
    <cellStyle name="표준 227 2" xfId="1220"/>
    <cellStyle name="표준 228" xfId="1221"/>
    <cellStyle name="표준 228 2" xfId="1222"/>
    <cellStyle name="표준 229" xfId="1223"/>
    <cellStyle name="표준 229 2" xfId="1224"/>
    <cellStyle name="표준 23" xfId="1225"/>
    <cellStyle name="표준 23 2" xfId="1226"/>
    <cellStyle name="표준 23 3" xfId="1227"/>
    <cellStyle name="표준 23 4" xfId="1968"/>
    <cellStyle name="표준 230" xfId="1228"/>
    <cellStyle name="표준 230 2" xfId="1229"/>
    <cellStyle name="표준 231" xfId="1230"/>
    <cellStyle name="표준 231 2" xfId="1231"/>
    <cellStyle name="표준 232" xfId="1232"/>
    <cellStyle name="표준 232 2" xfId="1233"/>
    <cellStyle name="표준 233" xfId="1234"/>
    <cellStyle name="표준 233 2" xfId="1235"/>
    <cellStyle name="표준 234" xfId="1236"/>
    <cellStyle name="표준 234 2" xfId="1237"/>
    <cellStyle name="표준 235" xfId="1238"/>
    <cellStyle name="표준 235 2" xfId="1239"/>
    <cellStyle name="표준 236" xfId="1240"/>
    <cellStyle name="표준 236 2" xfId="1241"/>
    <cellStyle name="표준 237" xfId="1242"/>
    <cellStyle name="표준 237 2" xfId="1243"/>
    <cellStyle name="표준 238" xfId="1244"/>
    <cellStyle name="표준 238 2" xfId="1245"/>
    <cellStyle name="표준 239" xfId="1246"/>
    <cellStyle name="표준 239 2" xfId="1247"/>
    <cellStyle name="표준 24" xfId="1248"/>
    <cellStyle name="표준 24 2" xfId="1249"/>
    <cellStyle name="표준 24 3" xfId="1250"/>
    <cellStyle name="표준 24 4" xfId="1974"/>
    <cellStyle name="표준 240" xfId="1251"/>
    <cellStyle name="표준 240 2" xfId="1252"/>
    <cellStyle name="표준 241" xfId="1253"/>
    <cellStyle name="표준 241 2" xfId="1254"/>
    <cellStyle name="표준 242" xfId="1255"/>
    <cellStyle name="표준 242 2" xfId="1256"/>
    <cellStyle name="표준 243" xfId="1257"/>
    <cellStyle name="표준 243 2" xfId="1258"/>
    <cellStyle name="표준 244" xfId="1259"/>
    <cellStyle name="표준 244 2" xfId="1260"/>
    <cellStyle name="표준 245" xfId="1261"/>
    <cellStyle name="표준 245 2" xfId="1262"/>
    <cellStyle name="표준 246" xfId="1263"/>
    <cellStyle name="표준 246 2" xfId="1264"/>
    <cellStyle name="표준 247" xfId="1265"/>
    <cellStyle name="표준 247 2" xfId="1266"/>
    <cellStyle name="표준 248" xfId="1267"/>
    <cellStyle name="표준 248 2" xfId="1268"/>
    <cellStyle name="표준 249" xfId="1269"/>
    <cellStyle name="표준 249 2" xfId="1270"/>
    <cellStyle name="표준 25" xfId="1271"/>
    <cellStyle name="표준 25 2" xfId="1272"/>
    <cellStyle name="표준 25 3" xfId="1273"/>
    <cellStyle name="표준 25 4" xfId="1975"/>
    <cellStyle name="표준 250" xfId="1274"/>
    <cellStyle name="표준 250 2" xfId="1275"/>
    <cellStyle name="표준 251" xfId="1276"/>
    <cellStyle name="표준 251 2" xfId="1277"/>
    <cellStyle name="표준 252" xfId="1278"/>
    <cellStyle name="표준 252 2" xfId="1279"/>
    <cellStyle name="표준 253" xfId="1280"/>
    <cellStyle name="표준 253 2" xfId="1281"/>
    <cellStyle name="표준 254" xfId="1282"/>
    <cellStyle name="표준 254 2" xfId="1283"/>
    <cellStyle name="표준 255" xfId="1284"/>
    <cellStyle name="표준 255 2" xfId="1285"/>
    <cellStyle name="표준 256" xfId="1286"/>
    <cellStyle name="표준 257" xfId="1287"/>
    <cellStyle name="표준 258" xfId="1288"/>
    <cellStyle name="표준 259" xfId="1289"/>
    <cellStyle name="표준 26" xfId="1290"/>
    <cellStyle name="표준 26 2" xfId="1291"/>
    <cellStyle name="표준 26 3" xfId="1292"/>
    <cellStyle name="표준 26 4" xfId="1976"/>
    <cellStyle name="표준 260" xfId="1293"/>
    <cellStyle name="표준 261" xfId="1294"/>
    <cellStyle name="표준 262" xfId="1295"/>
    <cellStyle name="표준 263" xfId="1296"/>
    <cellStyle name="표준 264" xfId="1297"/>
    <cellStyle name="표준 265" xfId="1298"/>
    <cellStyle name="표준 266" xfId="1299"/>
    <cellStyle name="표준 267" xfId="1300"/>
    <cellStyle name="표준 268" xfId="1301"/>
    <cellStyle name="표준 269" xfId="1302"/>
    <cellStyle name="표준 27" xfId="1303"/>
    <cellStyle name="표준 27 2" xfId="1304"/>
    <cellStyle name="표준 27 3" xfId="1305"/>
    <cellStyle name="표준 27 4" xfId="1977"/>
    <cellStyle name="표준 270" xfId="1306"/>
    <cellStyle name="표준 271" xfId="1307"/>
    <cellStyle name="표준 272" xfId="1308"/>
    <cellStyle name="표준 273" xfId="1309"/>
    <cellStyle name="표준 274" xfId="1310"/>
    <cellStyle name="표준 275" xfId="1311"/>
    <cellStyle name="표준 276" xfId="1312"/>
    <cellStyle name="표준 277" xfId="1313"/>
    <cellStyle name="표준 278" xfId="1314"/>
    <cellStyle name="표준 279" xfId="1315"/>
    <cellStyle name="표준 28" xfId="1316"/>
    <cellStyle name="표준 28 2" xfId="1317"/>
    <cellStyle name="표준 28 3" xfId="1318"/>
    <cellStyle name="표준 28 4" xfId="1979"/>
    <cellStyle name="표준 280" xfId="1319"/>
    <cellStyle name="표준 281" xfId="1320"/>
    <cellStyle name="표준 282" xfId="1321"/>
    <cellStyle name="표준 283" xfId="1322"/>
    <cellStyle name="표준 284" xfId="1323"/>
    <cellStyle name="표준 285" xfId="1324"/>
    <cellStyle name="표준 286" xfId="1325"/>
    <cellStyle name="표준 287" xfId="1326"/>
    <cellStyle name="표준 288" xfId="1327"/>
    <cellStyle name="표준 289" xfId="1328"/>
    <cellStyle name="표준 29" xfId="1329"/>
    <cellStyle name="표준 29 2" xfId="1330"/>
    <cellStyle name="표준 29 3" xfId="1331"/>
    <cellStyle name="표준 29 4" xfId="1980"/>
    <cellStyle name="표준 290" xfId="1332"/>
    <cellStyle name="표준 291" xfId="1333"/>
    <cellStyle name="표준 292" xfId="1334"/>
    <cellStyle name="표준 293" xfId="1335"/>
    <cellStyle name="표준 294" xfId="1336"/>
    <cellStyle name="표준 295" xfId="1337"/>
    <cellStyle name="표준 296" xfId="1338"/>
    <cellStyle name="표준 297" xfId="1339"/>
    <cellStyle name="표준 298" xfId="1340"/>
    <cellStyle name="표준 299" xfId="1341"/>
    <cellStyle name="표준 3" xfId="453"/>
    <cellStyle name="표준 3 2" xfId="615"/>
    <cellStyle name="표준 3 2 2" xfId="1342"/>
    <cellStyle name="표준 3 2 3" xfId="1877"/>
    <cellStyle name="표준 3 2 4" xfId="2002"/>
    <cellStyle name="표준 3 3" xfId="1343"/>
    <cellStyle name="표준 3 3 2" xfId="1884"/>
    <cellStyle name="표준 3 4" xfId="1344"/>
    <cellStyle name="표준 3 5" xfId="1876"/>
    <cellStyle name="표준 30" xfId="1345"/>
    <cellStyle name="표준 30 2" xfId="1346"/>
    <cellStyle name="표준 30 3" xfId="1347"/>
    <cellStyle name="표준 30 4" xfId="1981"/>
    <cellStyle name="표준 300" xfId="1348"/>
    <cellStyle name="표준 301" xfId="1349"/>
    <cellStyle name="표준 302" xfId="1350"/>
    <cellStyle name="표준 303" xfId="1351"/>
    <cellStyle name="표준 304" xfId="1352"/>
    <cellStyle name="표준 305" xfId="1353"/>
    <cellStyle name="표준 306" xfId="1354"/>
    <cellStyle name="표준 307" xfId="1355"/>
    <cellStyle name="표준 308" xfId="1356"/>
    <cellStyle name="표준 309" xfId="1357"/>
    <cellStyle name="표준 31" xfId="1358"/>
    <cellStyle name="표준 31 2" xfId="1359"/>
    <cellStyle name="표준 31 3" xfId="1360"/>
    <cellStyle name="표준 31 4" xfId="1982"/>
    <cellStyle name="표준 310" xfId="1361"/>
    <cellStyle name="표준 311" xfId="1362"/>
    <cellStyle name="표준 312" xfId="1363"/>
    <cellStyle name="표준 313" xfId="1364"/>
    <cellStyle name="표준 314" xfId="1365"/>
    <cellStyle name="표준 315" xfId="1366"/>
    <cellStyle name="표준 316" xfId="1367"/>
    <cellStyle name="표준 317" xfId="1368"/>
    <cellStyle name="표준 318" xfId="1369"/>
    <cellStyle name="표준 319" xfId="1370"/>
    <cellStyle name="표준 32" xfId="1371"/>
    <cellStyle name="표준 32 2" xfId="1372"/>
    <cellStyle name="표준 32 3" xfId="1373"/>
    <cellStyle name="표준 32 4" xfId="1983"/>
    <cellStyle name="표준 320" xfId="1374"/>
    <cellStyle name="표준 321" xfId="1375"/>
    <cellStyle name="표준 322" xfId="1376"/>
    <cellStyle name="표준 323" xfId="1377"/>
    <cellStyle name="표준 324" xfId="1378"/>
    <cellStyle name="표준 325" xfId="1379"/>
    <cellStyle name="표준 326" xfId="1380"/>
    <cellStyle name="표준 327" xfId="1381"/>
    <cellStyle name="표준 328" xfId="1382"/>
    <cellStyle name="표준 329" xfId="1383"/>
    <cellStyle name="표준 33" xfId="1384"/>
    <cellStyle name="표준 33 2" xfId="1385"/>
    <cellStyle name="표준 33 3" xfId="1386"/>
    <cellStyle name="표준 33 4" xfId="1984"/>
    <cellStyle name="표준 330" xfId="1387"/>
    <cellStyle name="표준 331" xfId="1388"/>
    <cellStyle name="표준 332" xfId="1389"/>
    <cellStyle name="표준 333" xfId="1390"/>
    <cellStyle name="표준 334" xfId="1391"/>
    <cellStyle name="표준 335" xfId="1392"/>
    <cellStyle name="표준 336" xfId="1393"/>
    <cellStyle name="표준 337" xfId="1394"/>
    <cellStyle name="표준 338" xfId="1395"/>
    <cellStyle name="표준 339" xfId="1396"/>
    <cellStyle name="표준 34" xfId="454"/>
    <cellStyle name="표준 34 2" xfId="1398"/>
    <cellStyle name="표준 34 3" xfId="1399"/>
    <cellStyle name="표준 34 4" xfId="1397"/>
    <cellStyle name="표준 34 5" xfId="1985"/>
    <cellStyle name="표준 340" xfId="1400"/>
    <cellStyle name="표준 341" xfId="1401"/>
    <cellStyle name="표준 342" xfId="1402"/>
    <cellStyle name="표준 343" xfId="1403"/>
    <cellStyle name="표준 344" xfId="1404"/>
    <cellStyle name="표준 345" xfId="1405"/>
    <cellStyle name="표준 346" xfId="1406"/>
    <cellStyle name="표준 347" xfId="1986"/>
    <cellStyle name="표준 348" xfId="1987"/>
    <cellStyle name="표준 349" xfId="1854"/>
    <cellStyle name="표준 35" xfId="1407"/>
    <cellStyle name="표준 35 2" xfId="1408"/>
    <cellStyle name="표준 35 3" xfId="1409"/>
    <cellStyle name="표준 35 4" xfId="1988"/>
    <cellStyle name="표준 350" xfId="1989"/>
    <cellStyle name="표준 351" xfId="832"/>
    <cellStyle name="표준 352" xfId="1998"/>
    <cellStyle name="표준 353" xfId="1972"/>
    <cellStyle name="표준 36" xfId="455"/>
    <cellStyle name="표준 36 2" xfId="456"/>
    <cellStyle name="표준 36 2 2" xfId="1411"/>
    <cellStyle name="표준 36 3" xfId="1412"/>
    <cellStyle name="표준 36 4" xfId="1410"/>
    <cellStyle name="표준 36 5" xfId="1990"/>
    <cellStyle name="표준 37" xfId="457"/>
    <cellStyle name="표준 37 2" xfId="1414"/>
    <cellStyle name="표준 37 3" xfId="1415"/>
    <cellStyle name="표준 37 4" xfId="1413"/>
    <cellStyle name="표준 37 5" xfId="1991"/>
    <cellStyle name="표준 38" xfId="458"/>
    <cellStyle name="표준 38 2" xfId="459"/>
    <cellStyle name="표준 38 2 2" xfId="1418"/>
    <cellStyle name="표준 38 2 3" xfId="1419"/>
    <cellStyle name="표준 38 2 4" xfId="1417"/>
    <cellStyle name="표준 38 3" xfId="1420"/>
    <cellStyle name="표준 38 3 2" xfId="1421"/>
    <cellStyle name="표준 38 3 3" xfId="1422"/>
    <cellStyle name="표준 38 4" xfId="1423"/>
    <cellStyle name="표준 38 4 2" xfId="1424"/>
    <cellStyle name="표준 38 4 3" xfId="1425"/>
    <cellStyle name="표준 38 5" xfId="1426"/>
    <cellStyle name="표준 38 6" xfId="1427"/>
    <cellStyle name="표준 38 7" xfId="1416"/>
    <cellStyle name="표준 38 8" xfId="1992"/>
    <cellStyle name="표준 38_2008 상수도통계 취합자료(1008)" xfId="1428"/>
    <cellStyle name="표준 39" xfId="460"/>
    <cellStyle name="표준 39 2" xfId="1430"/>
    <cellStyle name="표준 39 2 2" xfId="1431"/>
    <cellStyle name="표준 39 2 3" xfId="1432"/>
    <cellStyle name="표준 39 3" xfId="1433"/>
    <cellStyle name="표준 39 3 2" xfId="1434"/>
    <cellStyle name="표준 39 3 3" xfId="1435"/>
    <cellStyle name="표준 39 4" xfId="1436"/>
    <cellStyle name="표준 39 4 2" xfId="1437"/>
    <cellStyle name="표준 39 4 3" xfId="1438"/>
    <cellStyle name="표준 39 5" xfId="1439"/>
    <cellStyle name="표준 39 6" xfId="1440"/>
    <cellStyle name="표준 39 7" xfId="1429"/>
    <cellStyle name="표준 39 8" xfId="1993"/>
    <cellStyle name="표준 39_2008 상수도통계 취합자료(1008)" xfId="1441"/>
    <cellStyle name="표준 4" xfId="616"/>
    <cellStyle name="표준 4 2" xfId="792"/>
    <cellStyle name="표준 4 2 2" xfId="1443"/>
    <cellStyle name="표준 4 2 3" xfId="1878"/>
    <cellStyle name="표준 4 3" xfId="1444"/>
    <cellStyle name="표준 4 3 2" xfId="1994"/>
    <cellStyle name="표준 4 4" xfId="1442"/>
    <cellStyle name="표준 40" xfId="1445"/>
    <cellStyle name="표준 40 2" xfId="1446"/>
    <cellStyle name="표준 40 2 2" xfId="1447"/>
    <cellStyle name="표준 40 2 3" xfId="1448"/>
    <cellStyle name="표준 40 3" xfId="1449"/>
    <cellStyle name="표준 40 3 2" xfId="1450"/>
    <cellStyle name="표준 40 3 3" xfId="1451"/>
    <cellStyle name="표준 40 4" xfId="1452"/>
    <cellStyle name="표준 40 4 2" xfId="1453"/>
    <cellStyle name="표준 40 4 3" xfId="1454"/>
    <cellStyle name="표준 40 5" xfId="1455"/>
    <cellStyle name="표준 40 6" xfId="1456"/>
    <cellStyle name="표준 40 7" xfId="2016"/>
    <cellStyle name="표준 40_2008 상수도통계 취합자료(1008)" xfId="1457"/>
    <cellStyle name="표준 41" xfId="1458"/>
    <cellStyle name="표준 41 2" xfId="1459"/>
    <cellStyle name="표준 41 2 2" xfId="1460"/>
    <cellStyle name="표준 41 2 3" xfId="1461"/>
    <cellStyle name="표준 41 3" xfId="1462"/>
    <cellStyle name="표준 41 3 2" xfId="1463"/>
    <cellStyle name="표준 41 3 3" xfId="1464"/>
    <cellStyle name="표준 41 4" xfId="1465"/>
    <cellStyle name="표준 41 4 2" xfId="1466"/>
    <cellStyle name="표준 41 4 3" xfId="1467"/>
    <cellStyle name="표준 41 5" xfId="1468"/>
    <cellStyle name="표준 41 6" xfId="1469"/>
    <cellStyle name="표준 41 7" xfId="2017"/>
    <cellStyle name="표준 41_2008 상수도통계 취합자료(1008)" xfId="1470"/>
    <cellStyle name="표준 42" xfId="1471"/>
    <cellStyle name="표준 42 2" xfId="1472"/>
    <cellStyle name="표준 42 2 2" xfId="1473"/>
    <cellStyle name="표준 42 2 3" xfId="1474"/>
    <cellStyle name="표준 42 3" xfId="1475"/>
    <cellStyle name="표준 42 3 2" xfId="1476"/>
    <cellStyle name="표준 42 3 3" xfId="1477"/>
    <cellStyle name="표준 42 4" xfId="1478"/>
    <cellStyle name="표준 42 4 2" xfId="1479"/>
    <cellStyle name="표준 42 4 3" xfId="1480"/>
    <cellStyle name="표준 42 5" xfId="1481"/>
    <cellStyle name="표준 42 6" xfId="1482"/>
    <cellStyle name="표준 42_2008 상수도통계 취합자료(1008)" xfId="1483"/>
    <cellStyle name="표준 43" xfId="1484"/>
    <cellStyle name="표준 43 2" xfId="1485"/>
    <cellStyle name="표준 43 3" xfId="1486"/>
    <cellStyle name="표준 44" xfId="1487"/>
    <cellStyle name="표준 44 2" xfId="1488"/>
    <cellStyle name="표준 44 2 2" xfId="1489"/>
    <cellStyle name="표준 44 2 3" xfId="1490"/>
    <cellStyle name="표준 44 3" xfId="1491"/>
    <cellStyle name="표준 44 3 2" xfId="1492"/>
    <cellStyle name="표준 44 3 3" xfId="1493"/>
    <cellStyle name="표준 44 4" xfId="1494"/>
    <cellStyle name="표준 44 4 2" xfId="1495"/>
    <cellStyle name="표준 44 4 3" xfId="1496"/>
    <cellStyle name="표준 44 5" xfId="1497"/>
    <cellStyle name="표준 44 6" xfId="1498"/>
    <cellStyle name="표준 44_2008 상수도통계 취합자료(1008)" xfId="1499"/>
    <cellStyle name="표준 45" xfId="1500"/>
    <cellStyle name="표준 45 2" xfId="1501"/>
    <cellStyle name="표준 45 2 2" xfId="1502"/>
    <cellStyle name="표준 45 2 3" xfId="1503"/>
    <cellStyle name="표준 45 3" xfId="1504"/>
    <cellStyle name="표준 45 3 2" xfId="1505"/>
    <cellStyle name="표준 45 3 3" xfId="1506"/>
    <cellStyle name="표준 45 4" xfId="1507"/>
    <cellStyle name="표준 45 4 2" xfId="1508"/>
    <cellStyle name="표준 45 4 3" xfId="1509"/>
    <cellStyle name="표준 45 5" xfId="1510"/>
    <cellStyle name="표준 45 6" xfId="1511"/>
    <cellStyle name="표준 45_2008 상수도통계 취합자료(1008)" xfId="1512"/>
    <cellStyle name="표준 46" xfId="1513"/>
    <cellStyle name="표준 46 2" xfId="1514"/>
    <cellStyle name="표준 46 2 2" xfId="1515"/>
    <cellStyle name="표준 46 2 3" xfId="1516"/>
    <cellStyle name="표준 46 3" xfId="1517"/>
    <cellStyle name="표준 46 3 2" xfId="1518"/>
    <cellStyle name="표준 46 3 3" xfId="1519"/>
    <cellStyle name="표준 46 4" xfId="1520"/>
    <cellStyle name="표준 46 4 2" xfId="1521"/>
    <cellStyle name="표준 46 4 3" xfId="1522"/>
    <cellStyle name="표준 46 5" xfId="1523"/>
    <cellStyle name="표준 46 6" xfId="1524"/>
    <cellStyle name="표준 46_2008 상수도통계 취합자료(1008)" xfId="1525"/>
    <cellStyle name="표준 47" xfId="1526"/>
    <cellStyle name="표준 47 2" xfId="1527"/>
    <cellStyle name="표준 47 2 2" xfId="1528"/>
    <cellStyle name="표준 47 2 3" xfId="1529"/>
    <cellStyle name="표준 47 3" xfId="1530"/>
    <cellStyle name="표준 47 3 2" xfId="1531"/>
    <cellStyle name="표준 47 3 3" xfId="1532"/>
    <cellStyle name="표준 47 4" xfId="1533"/>
    <cellStyle name="표준 47 4 2" xfId="1534"/>
    <cellStyle name="표준 47 4 3" xfId="1535"/>
    <cellStyle name="표준 47 5" xfId="1536"/>
    <cellStyle name="표준 47 6" xfId="1537"/>
    <cellStyle name="표준 47_2008 상수도통계 취합자료(1008)" xfId="1538"/>
    <cellStyle name="표준 48" xfId="1539"/>
    <cellStyle name="표준 48 2" xfId="1540"/>
    <cellStyle name="표준 48 2 2" xfId="1541"/>
    <cellStyle name="표준 48 2 3" xfId="1542"/>
    <cellStyle name="표준 48 3" xfId="1543"/>
    <cellStyle name="표준 48 3 2" xfId="1544"/>
    <cellStyle name="표준 48 3 3" xfId="1545"/>
    <cellStyle name="표준 48 4" xfId="1546"/>
    <cellStyle name="표준 48 4 2" xfId="1547"/>
    <cellStyle name="표준 48 4 3" xfId="1548"/>
    <cellStyle name="표준 48 5" xfId="1549"/>
    <cellStyle name="표준 48 6" xfId="1550"/>
    <cellStyle name="표준 48_2008 상수도통계 취합자료(1008)" xfId="1551"/>
    <cellStyle name="표준 49" xfId="1552"/>
    <cellStyle name="표준 49 2" xfId="1553"/>
    <cellStyle name="표준 49 2 2" xfId="1554"/>
    <cellStyle name="표준 49 2 3" xfId="1555"/>
    <cellStyle name="표준 49 3" xfId="1556"/>
    <cellStyle name="표준 49 3 2" xfId="1557"/>
    <cellStyle name="표준 49 3 3" xfId="1558"/>
    <cellStyle name="표준 49 4" xfId="1559"/>
    <cellStyle name="표준 49 4 2" xfId="1560"/>
    <cellStyle name="표준 49 4 3" xfId="1561"/>
    <cellStyle name="표준 49 5" xfId="1562"/>
    <cellStyle name="표준 49 6" xfId="1563"/>
    <cellStyle name="표준 49_2008 상수도통계 취합자료(1008)" xfId="1564"/>
    <cellStyle name="표준 5" xfId="617"/>
    <cellStyle name="표준 5 2" xfId="800"/>
    <cellStyle name="표준 5 2 2" xfId="1566"/>
    <cellStyle name="표준 5 2 3" xfId="1879"/>
    <cellStyle name="표준 5 2 4" xfId="2003"/>
    <cellStyle name="표준 5 3" xfId="1567"/>
    <cellStyle name="표준 5 4" xfId="1565"/>
    <cellStyle name="표준 5 5" xfId="1971"/>
    <cellStyle name="표준 50" xfId="1568"/>
    <cellStyle name="표준 50 2" xfId="1569"/>
    <cellStyle name="표준 50 2 2" xfId="1570"/>
    <cellStyle name="표준 50 2 3" xfId="1571"/>
    <cellStyle name="표준 50 3" xfId="1572"/>
    <cellStyle name="표준 50 3 2" xfId="1573"/>
    <cellStyle name="표준 50 3 3" xfId="1574"/>
    <cellStyle name="표준 50 4" xfId="1575"/>
    <cellStyle name="표준 50 4 2" xfId="1576"/>
    <cellStyle name="표준 50 4 3" xfId="1577"/>
    <cellStyle name="표준 50 5" xfId="1578"/>
    <cellStyle name="표준 50 6" xfId="1579"/>
    <cellStyle name="표준 50_2008 상수도통계 취합자료(1008)" xfId="1580"/>
    <cellStyle name="표준 51" xfId="1581"/>
    <cellStyle name="표준 51 2" xfId="1582"/>
    <cellStyle name="표준 51 2 2" xfId="1583"/>
    <cellStyle name="표준 51 2 3" xfId="1584"/>
    <cellStyle name="표준 51 3" xfId="1585"/>
    <cellStyle name="표준 51 3 2" xfId="1586"/>
    <cellStyle name="표준 51 3 3" xfId="1587"/>
    <cellStyle name="표준 51 4" xfId="1588"/>
    <cellStyle name="표준 51 4 2" xfId="1589"/>
    <cellStyle name="표준 51 4 3" xfId="1590"/>
    <cellStyle name="표준 51 5" xfId="1591"/>
    <cellStyle name="표준 51 6" xfId="1592"/>
    <cellStyle name="표준 51_2008 상수도통계 취합자료(1008)" xfId="1593"/>
    <cellStyle name="표준 52" xfId="1594"/>
    <cellStyle name="표준 52 2" xfId="1595"/>
    <cellStyle name="표준 52 2 2" xfId="1596"/>
    <cellStyle name="표준 52 2 3" xfId="1597"/>
    <cellStyle name="표준 52 3" xfId="1598"/>
    <cellStyle name="표준 52 3 2" xfId="1599"/>
    <cellStyle name="표준 52 3 3" xfId="1600"/>
    <cellStyle name="표준 52 4" xfId="1601"/>
    <cellStyle name="표준 52 4 2" xfId="1602"/>
    <cellStyle name="표준 52 4 3" xfId="1603"/>
    <cellStyle name="표준 52 5" xfId="1604"/>
    <cellStyle name="표준 52 6" xfId="1605"/>
    <cellStyle name="표준 52_2008 상수도통계 취합자료(1008)" xfId="1606"/>
    <cellStyle name="표준 53" xfId="1607"/>
    <cellStyle name="표준 53 2" xfId="1608"/>
    <cellStyle name="표준 53 2 2" xfId="1609"/>
    <cellStyle name="표준 53 2 3" xfId="1610"/>
    <cellStyle name="표준 53 3" xfId="1611"/>
    <cellStyle name="표준 53 3 2" xfId="1612"/>
    <cellStyle name="표준 53 3 3" xfId="1613"/>
    <cellStyle name="표준 53 4" xfId="1614"/>
    <cellStyle name="표준 53 4 2" xfId="1615"/>
    <cellStyle name="표준 53 4 3" xfId="1616"/>
    <cellStyle name="표준 53 5" xfId="1617"/>
    <cellStyle name="표준 53 6" xfId="1618"/>
    <cellStyle name="표준 53_2008 상수도통계 취합자료(1008)" xfId="1619"/>
    <cellStyle name="표준 54" xfId="1620"/>
    <cellStyle name="표준 54 2" xfId="1621"/>
    <cellStyle name="표준 54 2 2" xfId="1622"/>
    <cellStyle name="표준 54 2 3" xfId="1623"/>
    <cellStyle name="표준 54 3" xfId="1624"/>
    <cellStyle name="표준 54 3 2" xfId="1625"/>
    <cellStyle name="표준 54 3 3" xfId="1626"/>
    <cellStyle name="표준 54 4" xfId="1627"/>
    <cellStyle name="표준 54 4 2" xfId="1628"/>
    <cellStyle name="표준 54 4 3" xfId="1629"/>
    <cellStyle name="표준 54 5" xfId="1630"/>
    <cellStyle name="표준 54 6" xfId="1631"/>
    <cellStyle name="표준 54_2008 상수도통계 취합자료(1008)" xfId="1632"/>
    <cellStyle name="표준 55" xfId="1633"/>
    <cellStyle name="표준 55 2" xfId="1634"/>
    <cellStyle name="표준 55 2 2" xfId="1635"/>
    <cellStyle name="표준 55 2 3" xfId="1636"/>
    <cellStyle name="표준 55 3" xfId="1637"/>
    <cellStyle name="표준 55 3 2" xfId="1638"/>
    <cellStyle name="표준 55 3 3" xfId="1639"/>
    <cellStyle name="표준 55 4" xfId="1640"/>
    <cellStyle name="표준 55 4 2" xfId="1641"/>
    <cellStyle name="표준 55 4 3" xfId="1642"/>
    <cellStyle name="표준 55 5" xfId="1643"/>
    <cellStyle name="표준 55 6" xfId="1644"/>
    <cellStyle name="표준 55_2008 상수도통계 취합자료(1008)" xfId="1645"/>
    <cellStyle name="표준 56" xfId="1646"/>
    <cellStyle name="표준 56 2" xfId="1647"/>
    <cellStyle name="표준 56 2 2" xfId="1648"/>
    <cellStyle name="표준 56 2 3" xfId="1649"/>
    <cellStyle name="표준 56 3" xfId="1650"/>
    <cellStyle name="표준 56 3 2" xfId="1651"/>
    <cellStyle name="표준 56 3 3" xfId="1652"/>
    <cellStyle name="표준 56 4" xfId="1653"/>
    <cellStyle name="표준 56 4 2" xfId="1654"/>
    <cellStyle name="표준 56 4 3" xfId="1655"/>
    <cellStyle name="표준 56 5" xfId="1656"/>
    <cellStyle name="표준 56 6" xfId="1657"/>
    <cellStyle name="표준 56_2008 상수도통계 취합자료(1008)" xfId="1658"/>
    <cellStyle name="표준 57" xfId="1659"/>
    <cellStyle name="표준 57 2" xfId="1660"/>
    <cellStyle name="표준 57 2 2" xfId="1661"/>
    <cellStyle name="표준 57 2 3" xfId="1662"/>
    <cellStyle name="표준 57 3" xfId="1663"/>
    <cellStyle name="표준 57 3 2" xfId="1664"/>
    <cellStyle name="표준 57 3 3" xfId="1665"/>
    <cellStyle name="표준 57 4" xfId="1666"/>
    <cellStyle name="표준 57 4 2" xfId="1667"/>
    <cellStyle name="표준 57 4 3" xfId="1668"/>
    <cellStyle name="표준 57 5" xfId="1669"/>
    <cellStyle name="표준 57 6" xfId="1670"/>
    <cellStyle name="표준 57_2008 상수도통계 취합자료(1008)" xfId="1671"/>
    <cellStyle name="표준 58" xfId="1672"/>
    <cellStyle name="표준 58 2" xfId="1673"/>
    <cellStyle name="표준 58 2 2" xfId="1674"/>
    <cellStyle name="표준 58 2 3" xfId="1675"/>
    <cellStyle name="표준 58 3" xfId="1676"/>
    <cellStyle name="표준 58 3 2" xfId="1677"/>
    <cellStyle name="표준 58 3 3" xfId="1678"/>
    <cellStyle name="표준 58 4" xfId="1679"/>
    <cellStyle name="표준 58 4 2" xfId="1680"/>
    <cellStyle name="표준 58 4 3" xfId="1681"/>
    <cellStyle name="표준 58 5" xfId="1682"/>
    <cellStyle name="표준 58 6" xfId="1683"/>
    <cellStyle name="표준 58_2008 상수도통계 취합자료(1008)" xfId="1684"/>
    <cellStyle name="표준 59" xfId="1685"/>
    <cellStyle name="표준 59 2" xfId="1686"/>
    <cellStyle name="표준 59 2 2" xfId="1687"/>
    <cellStyle name="표준 59 2 3" xfId="1688"/>
    <cellStyle name="표준 59 3" xfId="1689"/>
    <cellStyle name="표준 59 3 2" xfId="1690"/>
    <cellStyle name="표준 59 3 3" xfId="1691"/>
    <cellStyle name="표준 59 4" xfId="1692"/>
    <cellStyle name="표준 59 4 2" xfId="1693"/>
    <cellStyle name="표준 59 4 3" xfId="1694"/>
    <cellStyle name="표준 59 5" xfId="1695"/>
    <cellStyle name="표준 59 6" xfId="1696"/>
    <cellStyle name="표준 59_2008 상수도통계 취합자료(1008)" xfId="1697"/>
    <cellStyle name="표준 6" xfId="623"/>
    <cellStyle name="표준 6 2" xfId="793"/>
    <cellStyle name="표준 6 2 2" xfId="1699"/>
    <cellStyle name="표준 6 2 3" xfId="1880"/>
    <cellStyle name="표준 6 3" xfId="1700"/>
    <cellStyle name="표준 6 4" xfId="1698"/>
    <cellStyle name="표준 60" xfId="1701"/>
    <cellStyle name="표준 60 2" xfId="1702"/>
    <cellStyle name="표준 60 2 2" xfId="1703"/>
    <cellStyle name="표준 60 2 3" xfId="1704"/>
    <cellStyle name="표준 60 3" xfId="1705"/>
    <cellStyle name="표준 60 3 2" xfId="1706"/>
    <cellStyle name="표준 60 3 3" xfId="1707"/>
    <cellStyle name="표준 60 4" xfId="1708"/>
    <cellStyle name="표준 60 4 2" xfId="1709"/>
    <cellStyle name="표준 60 4 3" xfId="1710"/>
    <cellStyle name="표준 60 5" xfId="1711"/>
    <cellStyle name="표준 60 6" xfId="1712"/>
    <cellStyle name="표준 60_2008 상수도통계 취합자료(1008)" xfId="1713"/>
    <cellStyle name="표준 61" xfId="1714"/>
    <cellStyle name="표준 61 2" xfId="1715"/>
    <cellStyle name="표준 61 2 2" xfId="1716"/>
    <cellStyle name="표준 61 2 3" xfId="1717"/>
    <cellStyle name="표준 61 3" xfId="1718"/>
    <cellStyle name="표준 61 3 2" xfId="1719"/>
    <cellStyle name="표준 61 3 3" xfId="1720"/>
    <cellStyle name="표준 61 4" xfId="1721"/>
    <cellStyle name="표준 61 4 2" xfId="1722"/>
    <cellStyle name="표준 61 4 3" xfId="1723"/>
    <cellStyle name="표준 61 5" xfId="1724"/>
    <cellStyle name="표준 61 6" xfId="1725"/>
    <cellStyle name="표준 61_2008 상수도통계 취합자료(1008)" xfId="1726"/>
    <cellStyle name="표준 62" xfId="1727"/>
    <cellStyle name="표준 62 2" xfId="1728"/>
    <cellStyle name="표준 62 3" xfId="1729"/>
    <cellStyle name="표준 63" xfId="1730"/>
    <cellStyle name="표준 63 2" xfId="1731"/>
    <cellStyle name="표준 63 3" xfId="1732"/>
    <cellStyle name="표준 64" xfId="1733"/>
    <cellStyle name="표준 64 2" xfId="1734"/>
    <cellStyle name="표준 64 3" xfId="1735"/>
    <cellStyle name="표준 65" xfId="1736"/>
    <cellStyle name="표준 65 2" xfId="1737"/>
    <cellStyle name="표준 65 3" xfId="1738"/>
    <cellStyle name="표준 66" xfId="1739"/>
    <cellStyle name="표준 66 2" xfId="1740"/>
    <cellStyle name="표준 66 3" xfId="1741"/>
    <cellStyle name="표준 67" xfId="1742"/>
    <cellStyle name="표준 67 2" xfId="1743"/>
    <cellStyle name="표준 67 3" xfId="1744"/>
    <cellStyle name="표준 68" xfId="1745"/>
    <cellStyle name="표준 68 2" xfId="1746"/>
    <cellStyle name="표준 68 3" xfId="1747"/>
    <cellStyle name="표준 69" xfId="1748"/>
    <cellStyle name="표준 69 2" xfId="1749"/>
    <cellStyle name="표준 69 3" xfId="1750"/>
    <cellStyle name="표준 7" xfId="624"/>
    <cellStyle name="표준 7 2" xfId="794"/>
    <cellStyle name="표준 7 2 2" xfId="1752"/>
    <cellStyle name="표준 7 2 3" xfId="1881"/>
    <cellStyle name="표준 7 3" xfId="1753"/>
    <cellStyle name="표준 7 4" xfId="1751"/>
    <cellStyle name="표준 70" xfId="1754"/>
    <cellStyle name="표준 70 2" xfId="1755"/>
    <cellStyle name="표준 70 3" xfId="1756"/>
    <cellStyle name="표준 71" xfId="1757"/>
    <cellStyle name="표준 71 2" xfId="1758"/>
    <cellStyle name="표준 71 3" xfId="1759"/>
    <cellStyle name="표준 72" xfId="1760"/>
    <cellStyle name="표준 72 2" xfId="1761"/>
    <cellStyle name="표준 72 3" xfId="1762"/>
    <cellStyle name="표준 73" xfId="1763"/>
    <cellStyle name="표준 73 2" xfId="1764"/>
    <cellStyle name="표준 73 3" xfId="1765"/>
    <cellStyle name="표준 74" xfId="1766"/>
    <cellStyle name="표준 74 2" xfId="1767"/>
    <cellStyle name="표준 74 3" xfId="1768"/>
    <cellStyle name="표준 75" xfId="1769"/>
    <cellStyle name="표준 75 2" xfId="1770"/>
    <cellStyle name="표준 75 3" xfId="1771"/>
    <cellStyle name="표준 76" xfId="1772"/>
    <cellStyle name="표준 76 2" xfId="1773"/>
    <cellStyle name="표준 76 3" xfId="1774"/>
    <cellStyle name="표준 77" xfId="1775"/>
    <cellStyle name="표준 77 2" xfId="1776"/>
    <cellStyle name="표준 77 3" xfId="1777"/>
    <cellStyle name="표준 78" xfId="1778"/>
    <cellStyle name="표준 78 2" xfId="1779"/>
    <cellStyle name="표준 78 3" xfId="1780"/>
    <cellStyle name="표준 79" xfId="1781"/>
    <cellStyle name="표준 79 2" xfId="1782"/>
    <cellStyle name="표준 79 3" xfId="1783"/>
    <cellStyle name="표준 8" xfId="469"/>
    <cellStyle name="표준 8 2" xfId="795"/>
    <cellStyle name="표준 8 2 2" xfId="1785"/>
    <cellStyle name="표준 8 3" xfId="1786"/>
    <cellStyle name="표준 8 4" xfId="1784"/>
    <cellStyle name="표준 8 5" xfId="1995"/>
    <cellStyle name="표준 80" xfId="1787"/>
    <cellStyle name="표준 80 2" xfId="1788"/>
    <cellStyle name="표준 80 3" xfId="1789"/>
    <cellStyle name="표준 81" xfId="1790"/>
    <cellStyle name="표준 81 2" xfId="1791"/>
    <cellStyle name="표준 81 3" xfId="1792"/>
    <cellStyle name="표준 82" xfId="1793"/>
    <cellStyle name="표준 82 2" xfId="1794"/>
    <cellStyle name="표준 82 3" xfId="1795"/>
    <cellStyle name="표준 83" xfId="1796"/>
    <cellStyle name="표준 83 2" xfId="1797"/>
    <cellStyle name="표준 83 3" xfId="1798"/>
    <cellStyle name="표준 84" xfId="1799"/>
    <cellStyle name="표준 84 2" xfId="1800"/>
    <cellStyle name="표준 84 3" xfId="1801"/>
    <cellStyle name="표준 85" xfId="1802"/>
    <cellStyle name="표준 85 2" xfId="1803"/>
    <cellStyle name="표준 85 3" xfId="1804"/>
    <cellStyle name="표준 86" xfId="1805"/>
    <cellStyle name="표준 86 2" xfId="1806"/>
    <cellStyle name="표준 86 3" xfId="1807"/>
    <cellStyle name="표준 87" xfId="1808"/>
    <cellStyle name="표준 87 2" xfId="1809"/>
    <cellStyle name="표준 87 3" xfId="1810"/>
    <cellStyle name="표준 88" xfId="1811"/>
    <cellStyle name="표준 88 2" xfId="1812"/>
    <cellStyle name="표준 88 3" xfId="1813"/>
    <cellStyle name="표준 89" xfId="1814"/>
    <cellStyle name="표준 89 2" xfId="1815"/>
    <cellStyle name="표준 89 3" xfId="1816"/>
    <cellStyle name="표준 9" xfId="796"/>
    <cellStyle name="표준 9 2" xfId="1818"/>
    <cellStyle name="표준 9 3" xfId="1819"/>
    <cellStyle name="표준 9 4" xfId="1817"/>
    <cellStyle name="표준 9 5" xfId="1996"/>
    <cellStyle name="표준 90" xfId="1820"/>
    <cellStyle name="표준 90 2" xfId="1821"/>
    <cellStyle name="표준 90 3" xfId="1822"/>
    <cellStyle name="표준 91" xfId="1823"/>
    <cellStyle name="표준 91 2" xfId="1824"/>
    <cellStyle name="표준 91 3" xfId="1825"/>
    <cellStyle name="표준 92" xfId="1826"/>
    <cellStyle name="표준 92 2" xfId="1827"/>
    <cellStyle name="표준 92 3" xfId="1828"/>
    <cellStyle name="표준 93" xfId="1829"/>
    <cellStyle name="표준 93 2" xfId="1830"/>
    <cellStyle name="표준 94" xfId="1831"/>
    <cellStyle name="표준 94 2" xfId="1832"/>
    <cellStyle name="표준 95" xfId="1833"/>
    <cellStyle name="표준 95 2" xfId="1834"/>
    <cellStyle name="표준 96" xfId="1835"/>
    <cellStyle name="표준 96 2" xfId="1836"/>
    <cellStyle name="표준 96 3" xfId="1837"/>
    <cellStyle name="표준 97" xfId="1838"/>
    <cellStyle name="표준 97 2" xfId="1839"/>
    <cellStyle name="표준 98" xfId="1840"/>
    <cellStyle name="표준 98 2" xfId="1841"/>
    <cellStyle name="표준 98 3" xfId="1842"/>
    <cellStyle name="표준 99" xfId="1843"/>
    <cellStyle name="표준 99 2" xfId="1844"/>
    <cellStyle name="표준 99 3" xfId="1845"/>
    <cellStyle name="표준_06농림" xfId="797"/>
    <cellStyle name="표준_14교육21" xfId="1970"/>
    <cellStyle name="표준_14교육및문화07" xfId="1969"/>
    <cellStyle name="표준_17공공행정_1" xfId="2004"/>
    <cellStyle name="표준_3-15.외국인 국적별 혼인인구" xfId="618"/>
    <cellStyle name="표준_3-2.시군별 세대 및 인구(주민등록)" xfId="619"/>
    <cellStyle name="표준_41-02토지" xfId="1846"/>
    <cellStyle name="표준_48-08 전기 가스 수도" xfId="1847"/>
    <cellStyle name="표준_48-11 교통 관광 및 정보통신" xfId="1882"/>
    <cellStyle name="표준_48-15 재정" xfId="1967"/>
    <cellStyle name="표준_48-17 공공행정 및 사법" xfId="2005"/>
    <cellStyle name="표준_50-02 토지 및 기후" xfId="461"/>
    <cellStyle name="표준_50-08 전기 가스 수도" xfId="1848"/>
    <cellStyle name="표준_50-15 재정" xfId="1966"/>
    <cellStyle name="표준_50-17 공공행정및사법" xfId="2006"/>
    <cellStyle name="표준_6-3.경지면적" xfId="798"/>
    <cellStyle name="표준_농업용기구및기계보유 " xfId="464"/>
    <cellStyle name="표준_이런표어떨까" xfId="620"/>
    <cellStyle name="표준_자치행정과(행정구역만)" xfId="462"/>
    <cellStyle name="표준_주민등록관련" xfId="621"/>
    <cellStyle name="표준_토지정보과(제출)," xfId="463"/>
    <cellStyle name="하이퍼링크 2" xfId="1849"/>
    <cellStyle name="합산" xfId="1850"/>
    <cellStyle name="합산 2" xfId="1851"/>
    <cellStyle name="화폐기호" xfId="1852"/>
    <cellStyle name="화폐기호0" xfId="18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2"/>
  <sheetViews>
    <sheetView tabSelected="1" view="pageBreakPreview" zoomScaleNormal="100" zoomScaleSheetLayoutView="100" workbookViewId="0">
      <selection activeCell="A2" sqref="A2"/>
    </sheetView>
  </sheetViews>
  <sheetFormatPr defaultRowHeight="15"/>
  <cols>
    <col min="1" max="10" width="9" style="122"/>
    <col min="11" max="11" width="3.625" style="122" customWidth="1"/>
    <col min="12" max="16384" width="9" style="122"/>
  </cols>
  <sheetData>
    <row r="1" spans="1:21" ht="16.5">
      <c r="A1" s="124" t="s">
        <v>0</v>
      </c>
      <c r="B1" s="123"/>
      <c r="C1" s="123"/>
      <c r="D1" s="123"/>
      <c r="E1" s="123"/>
      <c r="F1" s="123"/>
      <c r="G1" s="123"/>
      <c r="H1" s="123"/>
      <c r="I1" s="123"/>
      <c r="J1" s="123"/>
      <c r="K1" s="123"/>
      <c r="L1" s="123"/>
      <c r="M1" s="123"/>
      <c r="N1" s="123"/>
      <c r="O1" s="123"/>
      <c r="P1" s="123"/>
      <c r="Q1" s="123"/>
      <c r="R1" s="123"/>
      <c r="S1" s="123"/>
      <c r="T1" s="123"/>
      <c r="U1" s="123"/>
    </row>
    <row r="2" spans="1:21" ht="19.5">
      <c r="A2" s="121" t="s">
        <v>111</v>
      </c>
      <c r="B2" s="120"/>
      <c r="C2" s="119"/>
      <c r="D2" s="119"/>
      <c r="E2" s="119"/>
      <c r="F2" s="119"/>
      <c r="G2" s="118"/>
      <c r="H2" s="118"/>
      <c r="I2" s="119"/>
      <c r="J2" s="119"/>
      <c r="K2" s="117"/>
      <c r="L2" s="119" t="s">
        <v>1</v>
      </c>
      <c r="M2" s="119"/>
      <c r="N2" s="116"/>
      <c r="O2" s="119"/>
      <c r="P2" s="119"/>
      <c r="Q2" s="119"/>
      <c r="R2" s="119"/>
      <c r="S2" s="121"/>
      <c r="T2" s="115"/>
      <c r="U2" s="115"/>
    </row>
    <row r="3" spans="1:21" ht="15.75" thickBot="1">
      <c r="A3" s="114" t="s">
        <v>2</v>
      </c>
      <c r="B3" s="113"/>
      <c r="C3" s="112"/>
      <c r="D3" s="113"/>
      <c r="E3" s="113"/>
      <c r="F3" s="113"/>
      <c r="G3" s="113"/>
      <c r="H3" s="113"/>
      <c r="I3" s="113"/>
      <c r="J3" s="113"/>
      <c r="K3" s="111"/>
      <c r="L3" s="110"/>
      <c r="M3" s="109"/>
      <c r="N3" s="110"/>
      <c r="O3" s="110"/>
      <c r="P3" s="110"/>
      <c r="Q3" s="110"/>
      <c r="R3" s="110"/>
      <c r="S3" s="108" t="s">
        <v>3</v>
      </c>
      <c r="T3" s="111"/>
      <c r="U3" s="111"/>
    </row>
    <row r="4" spans="1:21" ht="15.75" thickTop="1">
      <c r="A4" s="107"/>
      <c r="B4" s="106" t="s">
        <v>212</v>
      </c>
      <c r="C4" s="105" t="s">
        <v>4</v>
      </c>
      <c r="D4" s="104" t="s">
        <v>5</v>
      </c>
      <c r="E4" s="104"/>
      <c r="F4" s="103"/>
      <c r="G4" s="104" t="s">
        <v>6</v>
      </c>
      <c r="H4" s="104"/>
      <c r="I4" s="104"/>
      <c r="J4" s="104"/>
      <c r="K4" s="102"/>
      <c r="L4" s="104" t="s">
        <v>7</v>
      </c>
      <c r="M4" s="104"/>
      <c r="N4" s="101" t="s">
        <v>8</v>
      </c>
      <c r="O4" s="107"/>
      <c r="P4" s="100" t="s">
        <v>9</v>
      </c>
      <c r="Q4" s="104"/>
      <c r="R4" s="103"/>
      <c r="S4" s="102"/>
      <c r="T4" s="102"/>
      <c r="U4" s="102"/>
    </row>
    <row r="5" spans="1:21">
      <c r="A5" s="99" t="s">
        <v>10</v>
      </c>
      <c r="B5" s="98"/>
      <c r="C5" s="97"/>
      <c r="D5" s="102" t="s">
        <v>11</v>
      </c>
      <c r="E5" s="1079"/>
      <c r="F5" s="96" t="s">
        <v>12</v>
      </c>
      <c r="G5" s="96" t="s">
        <v>13</v>
      </c>
      <c r="H5" s="95" t="s">
        <v>213</v>
      </c>
      <c r="I5" s="94" t="s">
        <v>14</v>
      </c>
      <c r="J5" s="104"/>
      <c r="K5" s="93"/>
      <c r="L5" s="92" t="s">
        <v>15</v>
      </c>
      <c r="M5" s="91" t="s">
        <v>16</v>
      </c>
      <c r="N5" s="94" t="s">
        <v>17</v>
      </c>
      <c r="O5" s="103"/>
      <c r="P5" s="90" t="s">
        <v>18</v>
      </c>
      <c r="Q5" s="99" t="s">
        <v>19</v>
      </c>
      <c r="R5" s="96" t="s">
        <v>20</v>
      </c>
      <c r="S5" s="102" t="s">
        <v>21</v>
      </c>
      <c r="T5" s="102"/>
      <c r="U5" s="102"/>
    </row>
    <row r="6" spans="1:21">
      <c r="A6" s="99" t="s">
        <v>214</v>
      </c>
      <c r="B6" s="89"/>
      <c r="C6" s="97"/>
      <c r="D6" s="99"/>
      <c r="E6" s="96" t="s">
        <v>22</v>
      </c>
      <c r="F6" s="99"/>
      <c r="G6" s="99"/>
      <c r="H6" s="102"/>
      <c r="I6" s="97" t="s">
        <v>23</v>
      </c>
      <c r="J6" s="88" t="s">
        <v>24</v>
      </c>
      <c r="K6" s="93"/>
      <c r="L6" s="102"/>
      <c r="M6" s="97" t="s">
        <v>23</v>
      </c>
      <c r="N6" s="96" t="s">
        <v>25</v>
      </c>
      <c r="O6" s="96" t="s">
        <v>20</v>
      </c>
      <c r="P6" s="99"/>
      <c r="Q6" s="99"/>
      <c r="R6" s="99" t="s">
        <v>26</v>
      </c>
      <c r="S6" s="102" t="s">
        <v>27</v>
      </c>
      <c r="T6" s="102"/>
      <c r="U6" s="102"/>
    </row>
    <row r="7" spans="1:21">
      <c r="A7" s="87"/>
      <c r="B7" s="86" t="s">
        <v>28</v>
      </c>
      <c r="C7" s="85" t="s">
        <v>29</v>
      </c>
      <c r="D7" s="84" t="s">
        <v>30</v>
      </c>
      <c r="E7" s="1080" t="s">
        <v>31</v>
      </c>
      <c r="F7" s="103" t="s">
        <v>32</v>
      </c>
      <c r="G7" s="103" t="s">
        <v>33</v>
      </c>
      <c r="H7" s="94" t="s">
        <v>34</v>
      </c>
      <c r="I7" s="83" t="s">
        <v>35</v>
      </c>
      <c r="J7" s="104" t="s">
        <v>36</v>
      </c>
      <c r="K7" s="93"/>
      <c r="L7" s="104" t="s">
        <v>37</v>
      </c>
      <c r="M7" s="83" t="s">
        <v>35</v>
      </c>
      <c r="N7" s="103" t="s">
        <v>38</v>
      </c>
      <c r="O7" s="103" t="s">
        <v>39</v>
      </c>
      <c r="P7" s="82" t="s">
        <v>40</v>
      </c>
      <c r="Q7" s="103" t="s">
        <v>41</v>
      </c>
      <c r="R7" s="104" t="s">
        <v>34</v>
      </c>
      <c r="S7" s="81"/>
      <c r="T7" s="102"/>
      <c r="U7" s="102"/>
    </row>
    <row r="8" spans="1:21">
      <c r="A8" s="99"/>
      <c r="B8" s="98"/>
      <c r="C8" s="80"/>
      <c r="D8" s="93"/>
      <c r="E8" s="79"/>
      <c r="F8" s="88"/>
      <c r="G8" s="88"/>
      <c r="H8" s="88"/>
      <c r="I8" s="88"/>
      <c r="J8" s="88"/>
      <c r="K8" s="93"/>
      <c r="L8" s="88"/>
      <c r="M8" s="88"/>
      <c r="N8" s="88"/>
      <c r="O8" s="88"/>
      <c r="P8" s="102"/>
      <c r="Q8" s="88"/>
      <c r="R8" s="88"/>
      <c r="S8" s="78"/>
      <c r="T8" s="102"/>
      <c r="U8" s="102"/>
    </row>
    <row r="9" spans="1:21">
      <c r="A9" s="77">
        <v>2010</v>
      </c>
      <c r="B9" s="76">
        <v>10167.1</v>
      </c>
      <c r="C9" s="75">
        <v>100</v>
      </c>
      <c r="D9" s="74">
        <v>27</v>
      </c>
      <c r="E9" s="73">
        <v>20</v>
      </c>
      <c r="F9" s="72">
        <v>4</v>
      </c>
      <c r="G9" s="72">
        <v>32</v>
      </c>
      <c r="H9" s="73">
        <v>110</v>
      </c>
      <c r="I9" s="71">
        <v>399</v>
      </c>
      <c r="J9" s="70">
        <v>561</v>
      </c>
      <c r="K9" s="69"/>
      <c r="L9" s="74">
        <v>10950</v>
      </c>
      <c r="M9" s="74">
        <v>4056</v>
      </c>
      <c r="N9" s="74">
        <v>68863</v>
      </c>
      <c r="O9" s="74">
        <v>17322</v>
      </c>
      <c r="P9" s="68">
        <v>0</v>
      </c>
      <c r="Q9" s="74">
        <v>5</v>
      </c>
      <c r="R9" s="67">
        <v>2</v>
      </c>
      <c r="S9" s="66">
        <v>2010</v>
      </c>
      <c r="T9" s="65"/>
      <c r="U9" s="64"/>
    </row>
    <row r="10" spans="1:21">
      <c r="A10" s="77">
        <v>2011</v>
      </c>
      <c r="B10" s="76">
        <v>10170.01</v>
      </c>
      <c r="C10" s="75">
        <v>100</v>
      </c>
      <c r="D10" s="74">
        <v>27</v>
      </c>
      <c r="E10" s="73">
        <v>20</v>
      </c>
      <c r="F10" s="72">
        <v>4</v>
      </c>
      <c r="G10" s="72">
        <v>32</v>
      </c>
      <c r="H10" s="73">
        <v>109</v>
      </c>
      <c r="I10" s="71">
        <v>404</v>
      </c>
      <c r="J10" s="70">
        <v>578</v>
      </c>
      <c r="K10" s="69"/>
      <c r="L10" s="74">
        <v>11169</v>
      </c>
      <c r="M10" s="74">
        <v>4022</v>
      </c>
      <c r="N10" s="74">
        <v>70748</v>
      </c>
      <c r="O10" s="74">
        <v>16626</v>
      </c>
      <c r="P10" s="68">
        <v>0</v>
      </c>
      <c r="Q10" s="74">
        <v>5</v>
      </c>
      <c r="R10" s="67">
        <v>2</v>
      </c>
      <c r="S10" s="66">
        <v>2011</v>
      </c>
      <c r="T10" s="65"/>
      <c r="U10" s="64"/>
    </row>
    <row r="11" spans="1:21">
      <c r="A11" s="77">
        <v>2012</v>
      </c>
      <c r="B11" s="76">
        <v>10170.91</v>
      </c>
      <c r="C11" s="75">
        <v>100</v>
      </c>
      <c r="D11" s="74">
        <v>27</v>
      </c>
      <c r="E11" s="73">
        <v>20</v>
      </c>
      <c r="F11" s="72">
        <v>4</v>
      </c>
      <c r="G11" s="72">
        <v>32</v>
      </c>
      <c r="H11" s="73">
        <v>109</v>
      </c>
      <c r="I11" s="71">
        <v>406</v>
      </c>
      <c r="J11" s="70">
        <v>578</v>
      </c>
      <c r="K11" s="69"/>
      <c r="L11" s="74">
        <v>11306</v>
      </c>
      <c r="M11" s="74">
        <v>4037</v>
      </c>
      <c r="N11" s="74">
        <v>71624</v>
      </c>
      <c r="O11" s="74">
        <v>16727</v>
      </c>
      <c r="P11" s="68">
        <v>0</v>
      </c>
      <c r="Q11" s="74">
        <v>5</v>
      </c>
      <c r="R11" s="67">
        <v>2</v>
      </c>
      <c r="S11" s="66">
        <v>2012</v>
      </c>
      <c r="T11" s="65"/>
      <c r="U11" s="64"/>
    </row>
    <row r="12" spans="1:21">
      <c r="A12" s="77">
        <v>2013</v>
      </c>
      <c r="B12" s="76">
        <v>10172.626455600001</v>
      </c>
      <c r="C12" s="75">
        <v>100</v>
      </c>
      <c r="D12" s="74">
        <v>28</v>
      </c>
      <c r="E12" s="73">
        <v>20</v>
      </c>
      <c r="F12" s="72">
        <v>3</v>
      </c>
      <c r="G12" s="72">
        <v>32</v>
      </c>
      <c r="H12" s="73">
        <v>108</v>
      </c>
      <c r="I12" s="71">
        <v>410</v>
      </c>
      <c r="J12" s="70">
        <v>601</v>
      </c>
      <c r="K12" s="69"/>
      <c r="L12" s="74">
        <v>11553</v>
      </c>
      <c r="M12" s="74">
        <v>3990</v>
      </c>
      <c r="N12" s="74">
        <v>73073</v>
      </c>
      <c r="O12" s="74">
        <v>16511</v>
      </c>
      <c r="P12" s="68">
        <v>0</v>
      </c>
      <c r="Q12" s="74">
        <v>5</v>
      </c>
      <c r="R12" s="67">
        <v>1</v>
      </c>
      <c r="S12" s="66">
        <v>2013</v>
      </c>
      <c r="T12" s="65"/>
      <c r="U12" s="64"/>
    </row>
    <row r="13" spans="1:21">
      <c r="A13" s="77">
        <v>2014</v>
      </c>
      <c r="B13" s="76">
        <v>10172.4</v>
      </c>
      <c r="C13" s="75">
        <v>100</v>
      </c>
      <c r="D13" s="74">
        <v>28</v>
      </c>
      <c r="E13" s="73">
        <v>20</v>
      </c>
      <c r="F13" s="72">
        <v>3</v>
      </c>
      <c r="G13" s="72">
        <v>33</v>
      </c>
      <c r="H13" s="73">
        <v>108</v>
      </c>
      <c r="I13" s="71">
        <v>413</v>
      </c>
      <c r="J13" s="70">
        <v>586</v>
      </c>
      <c r="K13" s="69"/>
      <c r="L13" s="74">
        <v>11746</v>
      </c>
      <c r="M13" s="74">
        <v>4040</v>
      </c>
      <c r="N13" s="74">
        <v>73638</v>
      </c>
      <c r="O13" s="74">
        <v>16776</v>
      </c>
      <c r="P13" s="68">
        <v>0</v>
      </c>
      <c r="Q13" s="74">
        <v>5</v>
      </c>
      <c r="R13" s="67">
        <v>1</v>
      </c>
      <c r="S13" s="66">
        <v>2014</v>
      </c>
      <c r="T13" s="65"/>
      <c r="U13" s="64"/>
    </row>
    <row r="14" spans="1:21">
      <c r="A14" s="63">
        <v>2015</v>
      </c>
      <c r="B14" s="1081">
        <f>B15+B37</f>
        <v>10175.324000000001</v>
      </c>
      <c r="C14" s="62">
        <v>100</v>
      </c>
      <c r="D14" s="61">
        <f>SUM(D15,D37)</f>
        <v>28</v>
      </c>
      <c r="E14" s="60">
        <f>SUM(E15,E37)</f>
        <v>20</v>
      </c>
      <c r="F14" s="60">
        <f t="shared" ref="F14:J14" si="0">SUM(F15,F37)</f>
        <v>3</v>
      </c>
      <c r="G14" s="60">
        <f t="shared" si="0"/>
        <v>33</v>
      </c>
      <c r="H14" s="59">
        <f t="shared" si="0"/>
        <v>108</v>
      </c>
      <c r="I14" s="58">
        <f t="shared" si="0"/>
        <v>419</v>
      </c>
      <c r="J14" s="58">
        <f t="shared" si="0"/>
        <v>599</v>
      </c>
      <c r="K14" s="57"/>
      <c r="L14" s="56">
        <f t="shared" ref="L14:R14" si="1">SUM(L15,L37)</f>
        <v>11916</v>
      </c>
      <c r="M14" s="56">
        <f t="shared" si="1"/>
        <v>4063</v>
      </c>
      <c r="N14" s="56">
        <f t="shared" si="1"/>
        <v>74870</v>
      </c>
      <c r="O14" s="56">
        <f t="shared" si="1"/>
        <v>16896</v>
      </c>
      <c r="P14" s="55">
        <f t="shared" si="1"/>
        <v>1</v>
      </c>
      <c r="Q14" s="56">
        <f t="shared" si="1"/>
        <v>5</v>
      </c>
      <c r="R14" s="54">
        <f t="shared" si="1"/>
        <v>1</v>
      </c>
      <c r="S14" s="53">
        <v>2015</v>
      </c>
      <c r="T14" s="52"/>
      <c r="U14" s="51"/>
    </row>
    <row r="15" spans="1:21">
      <c r="A15" s="50" t="s">
        <v>42</v>
      </c>
      <c r="B15" s="1081">
        <f>SUM(B16:B36)</f>
        <v>5909.3490000000002</v>
      </c>
      <c r="C15" s="49">
        <f>SUM(C16:C36)</f>
        <v>58.075290772067802</v>
      </c>
      <c r="D15" s="61">
        <f>SUM(D16:D36)</f>
        <v>20</v>
      </c>
      <c r="E15" s="60">
        <f t="shared" ref="E15:J15" si="2">SUM(E16:E36)</f>
        <v>17</v>
      </c>
      <c r="F15" s="60">
        <f t="shared" si="2"/>
        <v>1</v>
      </c>
      <c r="G15" s="60">
        <f t="shared" si="2"/>
        <v>19</v>
      </c>
      <c r="H15" s="59">
        <f t="shared" si="2"/>
        <v>67</v>
      </c>
      <c r="I15" s="58">
        <f t="shared" si="2"/>
        <v>327</v>
      </c>
      <c r="J15" s="58">
        <f t="shared" si="2"/>
        <v>458</v>
      </c>
      <c r="K15" s="57"/>
      <c r="L15" s="56">
        <f t="shared" ref="L15:Q15" si="3">SUM(L16:L36)</f>
        <v>9412</v>
      </c>
      <c r="M15" s="56">
        <f t="shared" si="3"/>
        <v>2870</v>
      </c>
      <c r="N15" s="48">
        <f t="shared" si="3"/>
        <v>57401</v>
      </c>
      <c r="O15" s="48">
        <f t="shared" si="3"/>
        <v>9593</v>
      </c>
      <c r="P15" s="47">
        <f t="shared" si="3"/>
        <v>1</v>
      </c>
      <c r="Q15" s="48">
        <f t="shared" si="3"/>
        <v>3</v>
      </c>
      <c r="R15" s="54">
        <f>SUM(R17:R36)</f>
        <v>0</v>
      </c>
      <c r="S15" s="46" t="s">
        <v>43</v>
      </c>
      <c r="T15" s="52"/>
      <c r="U15" s="51"/>
    </row>
    <row r="16" spans="1:21">
      <c r="A16" s="45" t="s">
        <v>44</v>
      </c>
      <c r="B16" s="1082">
        <v>121.05</v>
      </c>
      <c r="C16" s="44">
        <f>B16/$B$14*100</f>
        <v>1.1896427081830514</v>
      </c>
      <c r="D16" s="43">
        <v>1</v>
      </c>
      <c r="E16" s="68">
        <v>4</v>
      </c>
      <c r="F16" s="68">
        <v>0</v>
      </c>
      <c r="G16" s="68">
        <v>0</v>
      </c>
      <c r="H16" s="68">
        <v>0</v>
      </c>
      <c r="I16" s="42">
        <v>41</v>
      </c>
      <c r="J16" s="41">
        <v>56</v>
      </c>
      <c r="K16" s="40"/>
      <c r="L16" s="43">
        <v>1509</v>
      </c>
      <c r="M16" s="68">
        <v>0</v>
      </c>
      <c r="N16" s="43">
        <v>6966</v>
      </c>
      <c r="O16" s="68">
        <v>0</v>
      </c>
      <c r="P16" s="68">
        <v>0</v>
      </c>
      <c r="Q16" s="68">
        <v>0</v>
      </c>
      <c r="R16" s="39">
        <v>0</v>
      </c>
      <c r="S16" s="38" t="s">
        <v>45</v>
      </c>
      <c r="T16" s="37"/>
      <c r="U16" s="36"/>
    </row>
    <row r="17" spans="1:21">
      <c r="A17" s="45" t="s">
        <v>46</v>
      </c>
      <c r="B17" s="1082">
        <v>141.66399999999999</v>
      </c>
      <c r="C17" s="44">
        <f t="shared" ref="C17:C47" si="4">B17/$B$14*100</f>
        <v>1.3922308518136619</v>
      </c>
      <c r="D17" s="43">
        <v>1</v>
      </c>
      <c r="E17" s="68">
        <v>3</v>
      </c>
      <c r="F17" s="68">
        <v>0</v>
      </c>
      <c r="G17" s="68">
        <v>0</v>
      </c>
      <c r="H17" s="68">
        <v>0</v>
      </c>
      <c r="I17" s="42">
        <v>50</v>
      </c>
      <c r="J17" s="41">
        <v>44</v>
      </c>
      <c r="K17" s="40"/>
      <c r="L17" s="43">
        <v>1340</v>
      </c>
      <c r="M17" s="68">
        <v>0</v>
      </c>
      <c r="N17" s="43">
        <v>8064</v>
      </c>
      <c r="O17" s="68">
        <v>0</v>
      </c>
      <c r="P17" s="68">
        <v>0</v>
      </c>
      <c r="Q17" s="68">
        <v>0</v>
      </c>
      <c r="R17" s="39">
        <v>0</v>
      </c>
      <c r="S17" s="38" t="s">
        <v>47</v>
      </c>
      <c r="T17" s="37"/>
      <c r="U17" s="36"/>
    </row>
    <row r="18" spans="1:21">
      <c r="A18" s="45" t="s">
        <v>48</v>
      </c>
      <c r="B18" s="1082">
        <v>58.47</v>
      </c>
      <c r="C18" s="44">
        <f t="shared" si="4"/>
        <v>0.57462543698854196</v>
      </c>
      <c r="D18" s="43">
        <v>1</v>
      </c>
      <c r="E18" s="68">
        <v>2</v>
      </c>
      <c r="F18" s="68">
        <v>0</v>
      </c>
      <c r="G18" s="68">
        <v>0</v>
      </c>
      <c r="H18" s="68">
        <v>0</v>
      </c>
      <c r="I18" s="42">
        <v>31</v>
      </c>
      <c r="J18" s="41">
        <v>7</v>
      </c>
      <c r="K18" s="40"/>
      <c r="L18" s="43">
        <v>559</v>
      </c>
      <c r="M18" s="68">
        <v>0</v>
      </c>
      <c r="N18" s="43">
        <v>3225</v>
      </c>
      <c r="O18" s="68">
        <v>0</v>
      </c>
      <c r="P18" s="68">
        <v>0</v>
      </c>
      <c r="Q18" s="68">
        <v>0</v>
      </c>
      <c r="R18" s="39">
        <v>0</v>
      </c>
      <c r="S18" s="38" t="s">
        <v>49</v>
      </c>
      <c r="T18" s="37"/>
      <c r="U18" s="36"/>
    </row>
    <row r="19" spans="1:21">
      <c r="A19" s="45" t="s">
        <v>50</v>
      </c>
      <c r="B19" s="1082">
        <v>53.436999999999998</v>
      </c>
      <c r="C19" s="44">
        <f t="shared" si="4"/>
        <v>0.52516263855578449</v>
      </c>
      <c r="D19" s="43">
        <v>1</v>
      </c>
      <c r="E19" s="68">
        <v>3</v>
      </c>
      <c r="F19" s="68">
        <v>0</v>
      </c>
      <c r="G19" s="68">
        <v>0</v>
      </c>
      <c r="H19" s="68">
        <v>0</v>
      </c>
      <c r="I19" s="42">
        <v>36</v>
      </c>
      <c r="J19" s="41">
        <v>24</v>
      </c>
      <c r="K19" s="40"/>
      <c r="L19" s="43">
        <v>688</v>
      </c>
      <c r="M19" s="68">
        <v>0</v>
      </c>
      <c r="N19" s="43">
        <v>4943</v>
      </c>
      <c r="O19" s="68">
        <v>0</v>
      </c>
      <c r="P19" s="68">
        <v>0</v>
      </c>
      <c r="Q19" s="68">
        <v>0</v>
      </c>
      <c r="R19" s="39">
        <v>0</v>
      </c>
      <c r="S19" s="38" t="s">
        <v>51</v>
      </c>
      <c r="T19" s="37"/>
      <c r="U19" s="36"/>
    </row>
    <row r="20" spans="1:21">
      <c r="A20" s="45" t="s">
        <v>52</v>
      </c>
      <c r="B20" s="1082">
        <v>38.515999999999998</v>
      </c>
      <c r="C20" s="44">
        <f t="shared" si="4"/>
        <v>0.37852357330341518</v>
      </c>
      <c r="D20" s="43">
        <v>1</v>
      </c>
      <c r="E20" s="68">
        <v>0</v>
      </c>
      <c r="F20" s="68">
        <v>0</v>
      </c>
      <c r="G20" s="68">
        <v>0</v>
      </c>
      <c r="H20" s="68">
        <v>0</v>
      </c>
      <c r="I20" s="42">
        <v>18</v>
      </c>
      <c r="J20" s="41">
        <v>8</v>
      </c>
      <c r="K20" s="40"/>
      <c r="L20" s="43">
        <v>488</v>
      </c>
      <c r="M20" s="68">
        <v>0</v>
      </c>
      <c r="N20" s="43">
        <v>3116</v>
      </c>
      <c r="O20" s="68">
        <v>0</v>
      </c>
      <c r="P20" s="68">
        <v>0</v>
      </c>
      <c r="Q20" s="68">
        <v>0</v>
      </c>
      <c r="R20" s="39">
        <v>0</v>
      </c>
      <c r="S20" s="38" t="s">
        <v>53</v>
      </c>
      <c r="T20" s="37"/>
      <c r="U20" s="36"/>
    </row>
    <row r="21" spans="1:21">
      <c r="A21" s="45" t="s">
        <v>54</v>
      </c>
      <c r="B21" s="1082">
        <v>458.12400000000002</v>
      </c>
      <c r="C21" s="44">
        <f t="shared" si="4"/>
        <v>4.5023038087042737</v>
      </c>
      <c r="D21" s="43">
        <v>1</v>
      </c>
      <c r="E21" s="68">
        <v>0</v>
      </c>
      <c r="F21" s="68">
        <v>0</v>
      </c>
      <c r="G21" s="35">
        <v>3</v>
      </c>
      <c r="H21" s="68">
        <v>6</v>
      </c>
      <c r="I21" s="42">
        <v>13</v>
      </c>
      <c r="J21" s="41">
        <v>37</v>
      </c>
      <c r="K21" s="40"/>
      <c r="L21" s="43">
        <v>333</v>
      </c>
      <c r="M21" s="43">
        <v>411</v>
      </c>
      <c r="N21" s="43">
        <v>1980</v>
      </c>
      <c r="O21" s="43">
        <v>1263</v>
      </c>
      <c r="P21" s="68">
        <v>1</v>
      </c>
      <c r="Q21" s="43">
        <v>2</v>
      </c>
      <c r="R21" s="39"/>
      <c r="S21" s="38" t="s">
        <v>55</v>
      </c>
      <c r="T21" s="37"/>
      <c r="U21" s="36"/>
    </row>
    <row r="22" spans="1:21">
      <c r="A22" s="45" t="s">
        <v>56</v>
      </c>
      <c r="B22" s="1082">
        <v>150.79400000000001</v>
      </c>
      <c r="C22" s="44">
        <f t="shared" si="4"/>
        <v>1.4819577243928548</v>
      </c>
      <c r="D22" s="43">
        <v>1</v>
      </c>
      <c r="E22" s="68">
        <v>2</v>
      </c>
      <c r="F22" s="68">
        <v>0</v>
      </c>
      <c r="G22" s="68">
        <v>0</v>
      </c>
      <c r="H22" s="68">
        <v>0</v>
      </c>
      <c r="I22" s="42">
        <v>25</v>
      </c>
      <c r="J22" s="41">
        <v>30</v>
      </c>
      <c r="K22" s="40"/>
      <c r="L22" s="43">
        <v>1232</v>
      </c>
      <c r="M22" s="68">
        <v>0</v>
      </c>
      <c r="N22" s="43">
        <v>5894</v>
      </c>
      <c r="O22" s="68">
        <v>0</v>
      </c>
      <c r="P22" s="68">
        <v>0</v>
      </c>
      <c r="Q22" s="68">
        <v>0</v>
      </c>
      <c r="R22" s="39">
        <v>0</v>
      </c>
      <c r="S22" s="38" t="s">
        <v>57</v>
      </c>
      <c r="T22" s="37"/>
      <c r="U22" s="36"/>
    </row>
    <row r="23" spans="1:21">
      <c r="A23" s="45" t="s">
        <v>58</v>
      </c>
      <c r="B23" s="1082">
        <v>35.866</v>
      </c>
      <c r="C23" s="44">
        <f t="shared" si="4"/>
        <v>0.35248017655260899</v>
      </c>
      <c r="D23" s="43">
        <v>1</v>
      </c>
      <c r="E23" s="68">
        <v>0</v>
      </c>
      <c r="F23" s="68">
        <v>0</v>
      </c>
      <c r="G23" s="68">
        <v>0</v>
      </c>
      <c r="H23" s="68">
        <v>0</v>
      </c>
      <c r="I23" s="42">
        <v>6</v>
      </c>
      <c r="J23" s="41">
        <v>10</v>
      </c>
      <c r="K23" s="40"/>
      <c r="L23" s="43">
        <v>156</v>
      </c>
      <c r="M23" s="68">
        <v>0</v>
      </c>
      <c r="N23" s="43">
        <v>733</v>
      </c>
      <c r="O23" s="68">
        <v>0</v>
      </c>
      <c r="P23" s="68">
        <v>0</v>
      </c>
      <c r="Q23" s="68">
        <v>0</v>
      </c>
      <c r="R23" s="39">
        <v>0</v>
      </c>
      <c r="S23" s="38" t="s">
        <v>59</v>
      </c>
      <c r="T23" s="37"/>
      <c r="U23" s="36"/>
    </row>
    <row r="24" spans="1:21">
      <c r="A24" s="45" t="s">
        <v>60</v>
      </c>
      <c r="B24" s="1082">
        <v>42.73</v>
      </c>
      <c r="C24" s="44">
        <f t="shared" si="4"/>
        <v>0.41993748798564051</v>
      </c>
      <c r="D24" s="43">
        <v>1</v>
      </c>
      <c r="E24" s="68">
        <v>0</v>
      </c>
      <c r="F24" s="68">
        <v>0</v>
      </c>
      <c r="G24" s="68">
        <v>0</v>
      </c>
      <c r="H24" s="68">
        <v>0</v>
      </c>
      <c r="I24" s="42">
        <v>6</v>
      </c>
      <c r="J24" s="41">
        <v>24</v>
      </c>
      <c r="K24" s="40"/>
      <c r="L24" s="43">
        <v>287</v>
      </c>
      <c r="M24" s="68">
        <v>0</v>
      </c>
      <c r="N24" s="43">
        <v>1908</v>
      </c>
      <c r="O24" s="68">
        <v>0</v>
      </c>
      <c r="P24" s="68">
        <v>0</v>
      </c>
      <c r="Q24" s="68">
        <v>0</v>
      </c>
      <c r="R24" s="39">
        <v>0</v>
      </c>
      <c r="S24" s="38" t="s">
        <v>61</v>
      </c>
      <c r="T24" s="37"/>
      <c r="U24" s="36"/>
    </row>
    <row r="25" spans="1:21">
      <c r="A25" s="45" t="s">
        <v>62</v>
      </c>
      <c r="B25" s="1082">
        <v>135.79</v>
      </c>
      <c r="C25" s="44">
        <f t="shared" si="4"/>
        <v>1.3345029602988561</v>
      </c>
      <c r="D25" s="43">
        <v>1</v>
      </c>
      <c r="E25" s="68">
        <v>0</v>
      </c>
      <c r="F25" s="68">
        <v>0</v>
      </c>
      <c r="G25" s="68">
        <v>0</v>
      </c>
      <c r="H25" s="68">
        <v>0</v>
      </c>
      <c r="I25" s="42">
        <v>17</v>
      </c>
      <c r="J25" s="41">
        <v>30</v>
      </c>
      <c r="K25" s="40"/>
      <c r="L25" s="43">
        <v>418</v>
      </c>
      <c r="M25" s="68">
        <v>0</v>
      </c>
      <c r="N25" s="43">
        <v>2600</v>
      </c>
      <c r="O25" s="68">
        <v>0</v>
      </c>
      <c r="P25" s="68">
        <v>0</v>
      </c>
      <c r="Q25" s="68">
        <v>0</v>
      </c>
      <c r="R25" s="39">
        <v>0</v>
      </c>
      <c r="S25" s="38" t="s">
        <v>63</v>
      </c>
      <c r="T25" s="37"/>
      <c r="U25" s="36"/>
    </row>
    <row r="26" spans="1:21">
      <c r="A26" s="45" t="s">
        <v>64</v>
      </c>
      <c r="B26" s="1082">
        <v>36.409999999999997</v>
      </c>
      <c r="C26" s="44">
        <f t="shared" si="4"/>
        <v>0.35782644365918959</v>
      </c>
      <c r="D26" s="43">
        <v>1</v>
      </c>
      <c r="E26" s="68">
        <v>0</v>
      </c>
      <c r="F26" s="68">
        <v>0</v>
      </c>
      <c r="G26" s="68">
        <v>0</v>
      </c>
      <c r="H26" s="68">
        <v>0</v>
      </c>
      <c r="I26" s="42">
        <v>11</v>
      </c>
      <c r="J26" s="41">
        <v>9</v>
      </c>
      <c r="K26" s="40"/>
      <c r="L26" s="43">
        <v>335</v>
      </c>
      <c r="M26" s="68">
        <v>0</v>
      </c>
      <c r="N26" s="43">
        <v>2316</v>
      </c>
      <c r="O26" s="68">
        <v>0</v>
      </c>
      <c r="P26" s="68">
        <v>0</v>
      </c>
      <c r="Q26" s="68">
        <v>0</v>
      </c>
      <c r="R26" s="39">
        <v>0</v>
      </c>
      <c r="S26" s="38" t="s">
        <v>65</v>
      </c>
      <c r="T26" s="37"/>
      <c r="U26" s="36"/>
    </row>
    <row r="27" spans="1:21">
      <c r="A27" s="45" t="s">
        <v>66</v>
      </c>
      <c r="B27" s="1082">
        <v>53.985999999999997</v>
      </c>
      <c r="C27" s="44">
        <f t="shared" si="4"/>
        <v>0.53055804414680063</v>
      </c>
      <c r="D27" s="43">
        <v>1</v>
      </c>
      <c r="E27" s="68">
        <v>0</v>
      </c>
      <c r="F27" s="68">
        <v>0</v>
      </c>
      <c r="G27" s="68">
        <v>0</v>
      </c>
      <c r="H27" s="68">
        <v>0</v>
      </c>
      <c r="I27" s="42">
        <v>6</v>
      </c>
      <c r="J27" s="41">
        <v>11</v>
      </c>
      <c r="K27" s="40"/>
      <c r="L27" s="43">
        <v>172</v>
      </c>
      <c r="M27" s="68">
        <v>0</v>
      </c>
      <c r="N27" s="43">
        <v>897</v>
      </c>
      <c r="O27" s="68">
        <v>0</v>
      </c>
      <c r="P27" s="68">
        <v>0</v>
      </c>
      <c r="Q27" s="68">
        <v>0</v>
      </c>
      <c r="R27" s="39">
        <v>0</v>
      </c>
      <c r="S27" s="38" t="s">
        <v>67</v>
      </c>
      <c r="T27" s="37"/>
      <c r="U27" s="36"/>
    </row>
    <row r="28" spans="1:21">
      <c r="A28" s="45" t="s">
        <v>68</v>
      </c>
      <c r="B28" s="1082">
        <v>93.028000000000006</v>
      </c>
      <c r="C28" s="44">
        <f t="shared" si="4"/>
        <v>0.91425098601282861</v>
      </c>
      <c r="D28" s="43">
        <v>1</v>
      </c>
      <c r="E28" s="68">
        <v>0</v>
      </c>
      <c r="F28" s="68">
        <v>0</v>
      </c>
      <c r="G28" s="68">
        <v>0</v>
      </c>
      <c r="H28" s="68">
        <v>0</v>
      </c>
      <c r="I28" s="42">
        <v>13</v>
      </c>
      <c r="J28" s="41">
        <v>24</v>
      </c>
      <c r="K28" s="40"/>
      <c r="L28" s="43">
        <v>332</v>
      </c>
      <c r="M28" s="68">
        <v>0</v>
      </c>
      <c r="N28" s="43">
        <v>1610</v>
      </c>
      <c r="O28" s="68">
        <v>0</v>
      </c>
      <c r="P28" s="68">
        <v>0</v>
      </c>
      <c r="Q28" s="68">
        <v>0</v>
      </c>
      <c r="R28" s="39">
        <v>0</v>
      </c>
      <c r="S28" s="38" t="s">
        <v>69</v>
      </c>
      <c r="T28" s="37"/>
      <c r="U28" s="36"/>
    </row>
    <row r="29" spans="1:21">
      <c r="A29" s="327" t="s">
        <v>70</v>
      </c>
      <c r="B29" s="1082">
        <v>591.32299999999998</v>
      </c>
      <c r="C29" s="44">
        <f t="shared" si="4"/>
        <v>5.8113432063686616</v>
      </c>
      <c r="D29" s="43">
        <v>1</v>
      </c>
      <c r="E29" s="68">
        <v>3</v>
      </c>
      <c r="F29" s="68">
        <v>0</v>
      </c>
      <c r="G29" s="35">
        <v>1</v>
      </c>
      <c r="H29" s="68">
        <v>6</v>
      </c>
      <c r="I29" s="42">
        <v>24</v>
      </c>
      <c r="J29" s="41">
        <v>35</v>
      </c>
      <c r="K29" s="40"/>
      <c r="L29" s="43">
        <v>814</v>
      </c>
      <c r="M29" s="43">
        <v>309</v>
      </c>
      <c r="N29" s="43">
        <v>7029</v>
      </c>
      <c r="O29" s="43">
        <v>783</v>
      </c>
      <c r="P29" s="68">
        <v>0</v>
      </c>
      <c r="Q29" s="68">
        <v>0</v>
      </c>
      <c r="R29" s="39">
        <v>0</v>
      </c>
      <c r="S29" s="38" t="s">
        <v>71</v>
      </c>
      <c r="T29" s="37"/>
      <c r="U29" s="36"/>
    </row>
    <row r="30" spans="1:21">
      <c r="A30" s="327" t="s">
        <v>72</v>
      </c>
      <c r="B30" s="1082">
        <v>461.363</v>
      </c>
      <c r="C30" s="44">
        <f t="shared" si="4"/>
        <v>4.5341357189215792</v>
      </c>
      <c r="D30" s="43">
        <v>1</v>
      </c>
      <c r="E30" s="68">
        <v>0</v>
      </c>
      <c r="F30" s="68">
        <v>0</v>
      </c>
      <c r="G30" s="35">
        <v>2</v>
      </c>
      <c r="H30" s="68">
        <v>8</v>
      </c>
      <c r="I30" s="42">
        <v>4</v>
      </c>
      <c r="J30" s="41">
        <v>15</v>
      </c>
      <c r="K30" s="40"/>
      <c r="L30" s="43">
        <v>97</v>
      </c>
      <c r="M30" s="43">
        <v>305</v>
      </c>
      <c r="N30" s="43">
        <v>828</v>
      </c>
      <c r="O30" s="43">
        <v>1138</v>
      </c>
      <c r="P30" s="68">
        <v>0</v>
      </c>
      <c r="Q30" s="68">
        <v>0</v>
      </c>
      <c r="R30" s="39">
        <v>0</v>
      </c>
      <c r="S30" s="38" t="s">
        <v>73</v>
      </c>
      <c r="T30" s="37"/>
      <c r="U30" s="36"/>
    </row>
    <row r="31" spans="1:21">
      <c r="A31" s="45" t="s">
        <v>74</v>
      </c>
      <c r="B31" s="1082">
        <v>553.41</v>
      </c>
      <c r="C31" s="44">
        <f t="shared" si="4"/>
        <v>5.4387457342881653</v>
      </c>
      <c r="D31" s="43">
        <v>1</v>
      </c>
      <c r="E31" s="68">
        <v>0</v>
      </c>
      <c r="F31" s="68">
        <v>0</v>
      </c>
      <c r="G31" s="35">
        <v>1</v>
      </c>
      <c r="H31" s="68">
        <v>11</v>
      </c>
      <c r="I31" s="42">
        <v>3</v>
      </c>
      <c r="J31" s="41">
        <v>33</v>
      </c>
      <c r="K31" s="40"/>
      <c r="L31" s="43">
        <v>58</v>
      </c>
      <c r="M31" s="34">
        <v>417</v>
      </c>
      <c r="N31" s="43">
        <v>409</v>
      </c>
      <c r="O31" s="43">
        <v>1067</v>
      </c>
      <c r="P31" s="68">
        <v>0</v>
      </c>
      <c r="Q31" s="68">
        <v>0</v>
      </c>
      <c r="R31" s="39">
        <v>0</v>
      </c>
      <c r="S31" s="38" t="s">
        <v>75</v>
      </c>
      <c r="T31" s="37"/>
      <c r="U31" s="36"/>
    </row>
    <row r="32" spans="1:21">
      <c r="A32" s="45" t="s">
        <v>76</v>
      </c>
      <c r="B32" s="1082">
        <v>276.59399999999999</v>
      </c>
      <c r="C32" s="44">
        <f t="shared" si="4"/>
        <v>2.7182819927896151</v>
      </c>
      <c r="D32" s="43">
        <v>1</v>
      </c>
      <c r="E32" s="68">
        <v>0</v>
      </c>
      <c r="F32" s="68">
        <v>0</v>
      </c>
      <c r="G32" s="35">
        <v>3</v>
      </c>
      <c r="H32" s="33">
        <v>3</v>
      </c>
      <c r="I32" s="42">
        <v>7</v>
      </c>
      <c r="J32" s="41">
        <v>9</v>
      </c>
      <c r="K32" s="40"/>
      <c r="L32" s="43">
        <v>215</v>
      </c>
      <c r="M32" s="34">
        <v>233</v>
      </c>
      <c r="N32" s="43">
        <v>2135</v>
      </c>
      <c r="O32" s="43">
        <v>1061</v>
      </c>
      <c r="P32" s="68">
        <v>0</v>
      </c>
      <c r="Q32" s="68">
        <v>0</v>
      </c>
      <c r="R32" s="39">
        <v>0</v>
      </c>
      <c r="S32" s="38" t="s">
        <v>77</v>
      </c>
      <c r="T32" s="37"/>
      <c r="U32" s="36"/>
    </row>
    <row r="33" spans="1:21">
      <c r="A33" s="32" t="s">
        <v>78</v>
      </c>
      <c r="B33" s="1082">
        <v>689.73400000000004</v>
      </c>
      <c r="C33" s="44">
        <f t="shared" si="4"/>
        <v>6.7784966847247317</v>
      </c>
      <c r="D33" s="43">
        <v>1</v>
      </c>
      <c r="E33" s="68">
        <v>0</v>
      </c>
      <c r="F33" s="68">
        <v>0</v>
      </c>
      <c r="G33" s="35">
        <v>4</v>
      </c>
      <c r="H33" s="68">
        <v>10</v>
      </c>
      <c r="I33" s="42">
        <v>10</v>
      </c>
      <c r="J33" s="41">
        <v>16</v>
      </c>
      <c r="K33" s="40"/>
      <c r="L33" s="43">
        <v>227</v>
      </c>
      <c r="M33" s="43">
        <v>525</v>
      </c>
      <c r="N33" s="43">
        <v>1765</v>
      </c>
      <c r="O33" s="43">
        <v>1979</v>
      </c>
      <c r="P33" s="68">
        <v>0</v>
      </c>
      <c r="Q33" s="43">
        <v>1</v>
      </c>
      <c r="R33" s="39">
        <v>0</v>
      </c>
      <c r="S33" s="38" t="s">
        <v>79</v>
      </c>
      <c r="T33" s="37"/>
      <c r="U33" s="36"/>
    </row>
    <row r="34" spans="1:21">
      <c r="A34" s="45" t="s">
        <v>80</v>
      </c>
      <c r="B34" s="1082">
        <v>431.05399999999997</v>
      </c>
      <c r="C34" s="44">
        <f t="shared" si="4"/>
        <v>4.2362680539705666</v>
      </c>
      <c r="D34" s="43">
        <v>1</v>
      </c>
      <c r="E34" s="68">
        <v>0</v>
      </c>
      <c r="F34" s="68">
        <v>0</v>
      </c>
      <c r="G34" s="35">
        <v>3</v>
      </c>
      <c r="H34" s="68">
        <v>4</v>
      </c>
      <c r="I34" s="42">
        <v>3</v>
      </c>
      <c r="J34" s="41">
        <v>13</v>
      </c>
      <c r="K34" s="40"/>
      <c r="L34" s="43">
        <v>79</v>
      </c>
      <c r="M34" s="43">
        <v>174</v>
      </c>
      <c r="N34" s="43">
        <v>612</v>
      </c>
      <c r="O34" s="43">
        <v>870</v>
      </c>
      <c r="P34" s="68">
        <v>0</v>
      </c>
      <c r="Q34" s="68">
        <v>0</v>
      </c>
      <c r="R34" s="39">
        <v>0</v>
      </c>
      <c r="S34" s="38" t="s">
        <v>81</v>
      </c>
      <c r="T34" s="37"/>
      <c r="U34" s="36"/>
    </row>
    <row r="35" spans="1:21">
      <c r="A35" s="31" t="s">
        <v>82</v>
      </c>
      <c r="B35" s="1082">
        <v>608.31600000000003</v>
      </c>
      <c r="C35" s="44">
        <f t="shared" si="4"/>
        <v>5.9783452595710962</v>
      </c>
      <c r="D35" s="68">
        <v>1</v>
      </c>
      <c r="E35" s="68">
        <v>0</v>
      </c>
      <c r="F35" s="68">
        <v>0</v>
      </c>
      <c r="G35" s="35">
        <v>1</v>
      </c>
      <c r="H35" s="68">
        <v>8</v>
      </c>
      <c r="I35" s="35">
        <v>3</v>
      </c>
      <c r="J35" s="68">
        <v>23</v>
      </c>
      <c r="K35" s="40"/>
      <c r="L35" s="35">
        <v>73</v>
      </c>
      <c r="M35" s="43">
        <v>227</v>
      </c>
      <c r="N35" s="35">
        <v>371</v>
      </c>
      <c r="O35" s="43">
        <v>639</v>
      </c>
      <c r="P35" s="68">
        <v>0</v>
      </c>
      <c r="Q35" s="68">
        <v>0</v>
      </c>
      <c r="R35" s="39">
        <v>0</v>
      </c>
      <c r="S35" s="38" t="s">
        <v>83</v>
      </c>
      <c r="T35" s="37"/>
      <c r="U35" s="36"/>
    </row>
    <row r="36" spans="1:21">
      <c r="A36" s="45" t="s">
        <v>84</v>
      </c>
      <c r="B36" s="1082">
        <v>877.69</v>
      </c>
      <c r="C36" s="44">
        <f t="shared" si="4"/>
        <v>8.6256712808358724</v>
      </c>
      <c r="D36" s="68">
        <v>0</v>
      </c>
      <c r="E36" s="68">
        <v>0</v>
      </c>
      <c r="F36" s="35">
        <v>1</v>
      </c>
      <c r="G36" s="35">
        <v>1</v>
      </c>
      <c r="H36" s="68">
        <v>11</v>
      </c>
      <c r="I36" s="68">
        <v>0</v>
      </c>
      <c r="J36" s="68">
        <v>0</v>
      </c>
      <c r="K36" s="40"/>
      <c r="L36" s="68">
        <v>0</v>
      </c>
      <c r="M36" s="43">
        <v>269</v>
      </c>
      <c r="N36" s="68">
        <v>0</v>
      </c>
      <c r="O36" s="43">
        <v>793</v>
      </c>
      <c r="P36" s="68">
        <v>0</v>
      </c>
      <c r="Q36" s="68">
        <v>0</v>
      </c>
      <c r="R36" s="39">
        <v>0</v>
      </c>
      <c r="S36" s="38" t="s">
        <v>85</v>
      </c>
      <c r="T36" s="37"/>
      <c r="U36" s="36"/>
    </row>
    <row r="37" spans="1:21">
      <c r="A37" s="50" t="s">
        <v>86</v>
      </c>
      <c r="B37" s="1081">
        <f>SUM(B38:B47)</f>
        <v>4265.9750000000004</v>
      </c>
      <c r="C37" s="1081">
        <f>SUM(C38:C47)</f>
        <v>41.924709227932198</v>
      </c>
      <c r="D37" s="61">
        <f>SUM(D38:D47)</f>
        <v>8</v>
      </c>
      <c r="E37" s="61">
        <f t="shared" ref="E37:I37" si="5">SUM(E38:E47)</f>
        <v>3</v>
      </c>
      <c r="F37" s="60">
        <f t="shared" si="5"/>
        <v>2</v>
      </c>
      <c r="G37" s="60">
        <f t="shared" si="5"/>
        <v>14</v>
      </c>
      <c r="H37" s="59">
        <f t="shared" si="5"/>
        <v>41</v>
      </c>
      <c r="I37" s="30">
        <f t="shared" si="5"/>
        <v>92</v>
      </c>
      <c r="J37" s="30">
        <f>SUM(J38:J47)</f>
        <v>141</v>
      </c>
      <c r="K37" s="57"/>
      <c r="L37" s="30">
        <f t="shared" ref="L37:R37" si="6">SUM(L38:L47)</f>
        <v>2504</v>
      </c>
      <c r="M37" s="30">
        <f t="shared" si="6"/>
        <v>1193</v>
      </c>
      <c r="N37" s="30">
        <f t="shared" si="6"/>
        <v>17469</v>
      </c>
      <c r="O37" s="30">
        <f t="shared" si="6"/>
        <v>7303</v>
      </c>
      <c r="P37" s="29">
        <f t="shared" si="6"/>
        <v>0</v>
      </c>
      <c r="Q37" s="28">
        <f t="shared" si="6"/>
        <v>2</v>
      </c>
      <c r="R37" s="54">
        <f t="shared" si="6"/>
        <v>1</v>
      </c>
      <c r="S37" s="46" t="s">
        <v>87</v>
      </c>
      <c r="T37" s="52"/>
      <c r="U37" s="51"/>
    </row>
    <row r="38" spans="1:21">
      <c r="A38" s="45" t="s">
        <v>88</v>
      </c>
      <c r="B38" s="1083">
        <v>81.534999999999997</v>
      </c>
      <c r="C38" s="44">
        <f t="shared" si="4"/>
        <v>0.80130126568942661</v>
      </c>
      <c r="D38" s="68">
        <v>1</v>
      </c>
      <c r="E38" s="68">
        <v>0</v>
      </c>
      <c r="F38" s="68">
        <v>0</v>
      </c>
      <c r="G38" s="68">
        <v>0</v>
      </c>
      <c r="H38" s="68">
        <v>0</v>
      </c>
      <c r="I38" s="68">
        <v>15</v>
      </c>
      <c r="J38" s="68">
        <v>13</v>
      </c>
      <c r="K38" s="40"/>
      <c r="L38" s="68">
        <v>602</v>
      </c>
      <c r="M38" s="68">
        <v>0</v>
      </c>
      <c r="N38" s="43">
        <v>3530</v>
      </c>
      <c r="O38" s="68">
        <v>0</v>
      </c>
      <c r="P38" s="68">
        <v>0</v>
      </c>
      <c r="Q38" s="68">
        <v>0</v>
      </c>
      <c r="R38" s="39">
        <v>0</v>
      </c>
      <c r="S38" s="38" t="s">
        <v>89</v>
      </c>
      <c r="T38" s="37"/>
      <c r="U38" s="36"/>
    </row>
    <row r="39" spans="1:21">
      <c r="A39" s="45" t="s">
        <v>90</v>
      </c>
      <c r="B39" s="1083">
        <v>95.667000000000002</v>
      </c>
      <c r="C39" s="44">
        <f t="shared" si="4"/>
        <v>0.9401862780978768</v>
      </c>
      <c r="D39" s="68">
        <v>1</v>
      </c>
      <c r="E39" s="68">
        <v>0</v>
      </c>
      <c r="F39" s="68">
        <v>0</v>
      </c>
      <c r="G39" s="68">
        <v>0</v>
      </c>
      <c r="H39" s="68">
        <v>0</v>
      </c>
      <c r="I39" s="68">
        <v>8</v>
      </c>
      <c r="J39" s="68">
        <v>12</v>
      </c>
      <c r="K39" s="40"/>
      <c r="L39" s="68">
        <v>151</v>
      </c>
      <c r="M39" s="68">
        <v>0</v>
      </c>
      <c r="N39" s="43">
        <v>1199</v>
      </c>
      <c r="O39" s="68">
        <v>0</v>
      </c>
      <c r="P39" s="68">
        <v>0</v>
      </c>
      <c r="Q39" s="68">
        <v>0</v>
      </c>
      <c r="R39" s="39">
        <v>0</v>
      </c>
      <c r="S39" s="38" t="s">
        <v>91</v>
      </c>
      <c r="T39" s="37"/>
      <c r="U39" s="36"/>
    </row>
    <row r="40" spans="1:21">
      <c r="A40" s="45" t="s">
        <v>92</v>
      </c>
      <c r="B40" s="1083">
        <v>268.077</v>
      </c>
      <c r="C40" s="44">
        <f t="shared" si="4"/>
        <v>2.6345794984022128</v>
      </c>
      <c r="D40" s="68">
        <v>1</v>
      </c>
      <c r="E40" s="68">
        <v>3</v>
      </c>
      <c r="F40" s="68">
        <v>0</v>
      </c>
      <c r="G40" s="68">
        <v>0</v>
      </c>
      <c r="H40" s="68">
        <v>0</v>
      </c>
      <c r="I40" s="68">
        <v>39</v>
      </c>
      <c r="J40" s="68">
        <v>53</v>
      </c>
      <c r="K40" s="40"/>
      <c r="L40" s="68">
        <v>940</v>
      </c>
      <c r="M40" s="68">
        <v>0</v>
      </c>
      <c r="N40" s="43">
        <v>5889</v>
      </c>
      <c r="O40" s="68">
        <v>0</v>
      </c>
      <c r="P40" s="68">
        <v>0</v>
      </c>
      <c r="Q40" s="68">
        <v>0</v>
      </c>
      <c r="R40" s="39">
        <v>0</v>
      </c>
      <c r="S40" s="38" t="s">
        <v>93</v>
      </c>
      <c r="T40" s="37"/>
      <c r="U40" s="36"/>
    </row>
    <row r="41" spans="1:21">
      <c r="A41" s="45" t="s">
        <v>94</v>
      </c>
      <c r="B41" s="1083">
        <v>33.311999999999998</v>
      </c>
      <c r="C41" s="44">
        <f t="shared" si="4"/>
        <v>0.32738023870296412</v>
      </c>
      <c r="D41" s="68">
        <v>1</v>
      </c>
      <c r="E41" s="68">
        <v>0</v>
      </c>
      <c r="F41" s="68">
        <v>0</v>
      </c>
      <c r="G41" s="68">
        <v>0</v>
      </c>
      <c r="H41" s="68">
        <v>0</v>
      </c>
      <c r="I41" s="68">
        <v>8</v>
      </c>
      <c r="J41" s="68">
        <v>7</v>
      </c>
      <c r="K41" s="40"/>
      <c r="L41" s="68">
        <v>273</v>
      </c>
      <c r="M41" s="68">
        <v>0</v>
      </c>
      <c r="N41" s="43">
        <v>1728</v>
      </c>
      <c r="O41" s="68">
        <v>0</v>
      </c>
      <c r="P41" s="68">
        <v>0</v>
      </c>
      <c r="Q41" s="68">
        <v>0</v>
      </c>
      <c r="R41" s="39">
        <v>0</v>
      </c>
      <c r="S41" s="38" t="s">
        <v>95</v>
      </c>
      <c r="T41" s="37"/>
      <c r="U41" s="36"/>
    </row>
    <row r="42" spans="1:21">
      <c r="A42" s="45" t="s">
        <v>96</v>
      </c>
      <c r="B42" s="1083">
        <v>458.02199999999999</v>
      </c>
      <c r="C42" s="44">
        <f t="shared" si="4"/>
        <v>4.5013013836217892</v>
      </c>
      <c r="D42" s="68">
        <v>1</v>
      </c>
      <c r="E42" s="68">
        <v>0</v>
      </c>
      <c r="F42" s="68">
        <v>0</v>
      </c>
      <c r="G42" s="68">
        <v>5</v>
      </c>
      <c r="H42" s="68">
        <v>4</v>
      </c>
      <c r="I42" s="68">
        <v>7</v>
      </c>
      <c r="J42" s="68">
        <v>11</v>
      </c>
      <c r="K42" s="40"/>
      <c r="L42" s="68">
        <v>200</v>
      </c>
      <c r="M42" s="68">
        <v>374</v>
      </c>
      <c r="N42" s="43">
        <v>1767</v>
      </c>
      <c r="O42" s="68">
        <v>3167</v>
      </c>
      <c r="P42" s="68">
        <v>0</v>
      </c>
      <c r="Q42" s="68">
        <v>1</v>
      </c>
      <c r="R42" s="39">
        <v>1</v>
      </c>
      <c r="S42" s="38" t="s">
        <v>97</v>
      </c>
      <c r="T42" s="37"/>
      <c r="U42" s="36"/>
    </row>
    <row r="43" spans="1:21">
      <c r="A43" s="45" t="s">
        <v>98</v>
      </c>
      <c r="B43" s="1083">
        <v>672.88800000000003</v>
      </c>
      <c r="C43" s="44">
        <f t="shared" si="4"/>
        <v>6.6129393029647012</v>
      </c>
      <c r="D43" s="68">
        <v>1</v>
      </c>
      <c r="E43" s="68">
        <v>0</v>
      </c>
      <c r="F43" s="68">
        <v>0</v>
      </c>
      <c r="G43" s="68">
        <v>4</v>
      </c>
      <c r="H43" s="68">
        <v>9</v>
      </c>
      <c r="I43" s="68">
        <v>7</v>
      </c>
      <c r="J43" s="68">
        <v>22</v>
      </c>
      <c r="K43" s="40"/>
      <c r="L43" s="68">
        <v>163</v>
      </c>
      <c r="M43" s="68">
        <v>246</v>
      </c>
      <c r="N43" s="43">
        <v>1827</v>
      </c>
      <c r="O43" s="68">
        <v>1434</v>
      </c>
      <c r="P43" s="68">
        <v>0</v>
      </c>
      <c r="Q43" s="68">
        <v>1</v>
      </c>
      <c r="R43" s="39">
        <v>0</v>
      </c>
      <c r="S43" s="38" t="s">
        <v>99</v>
      </c>
      <c r="T43" s="37"/>
      <c r="U43" s="36"/>
    </row>
    <row r="44" spans="1:21">
      <c r="A44" s="45" t="s">
        <v>100</v>
      </c>
      <c r="B44" s="1083">
        <v>310.27999999999997</v>
      </c>
      <c r="C44" s="44">
        <f t="shared" si="4"/>
        <v>3.0493377901283534</v>
      </c>
      <c r="D44" s="68">
        <v>1</v>
      </c>
      <c r="E44" s="68">
        <v>0</v>
      </c>
      <c r="F44" s="68">
        <v>0</v>
      </c>
      <c r="G44" s="68">
        <v>1</v>
      </c>
      <c r="H44" s="68">
        <v>4</v>
      </c>
      <c r="I44" s="68">
        <v>6</v>
      </c>
      <c r="J44" s="68">
        <v>17</v>
      </c>
      <c r="K44" s="40"/>
      <c r="L44" s="68">
        <v>141</v>
      </c>
      <c r="M44" s="68">
        <v>100</v>
      </c>
      <c r="N44" s="43">
        <v>1334</v>
      </c>
      <c r="O44" s="43">
        <v>632</v>
      </c>
      <c r="P44" s="68">
        <v>0</v>
      </c>
      <c r="Q44" s="68">
        <v>0</v>
      </c>
      <c r="R44" s="39">
        <v>0</v>
      </c>
      <c r="S44" s="38" t="s">
        <v>101</v>
      </c>
      <c r="T44" s="37"/>
      <c r="U44" s="36"/>
    </row>
    <row r="45" spans="1:21">
      <c r="A45" s="45" t="s">
        <v>102</v>
      </c>
      <c r="B45" s="1083">
        <v>826.52099999999996</v>
      </c>
      <c r="C45" s="44">
        <f t="shared" si="4"/>
        <v>8.1227978588200234</v>
      </c>
      <c r="D45" s="68">
        <v>1</v>
      </c>
      <c r="E45" s="68">
        <v>0</v>
      </c>
      <c r="F45" s="68">
        <v>0</v>
      </c>
      <c r="G45" s="68">
        <v>1</v>
      </c>
      <c r="H45" s="68">
        <v>11</v>
      </c>
      <c r="I45" s="68">
        <v>2</v>
      </c>
      <c r="J45" s="68">
        <v>6</v>
      </c>
      <c r="K45" s="40"/>
      <c r="L45" s="68">
        <v>34</v>
      </c>
      <c r="M45" s="68">
        <v>251</v>
      </c>
      <c r="N45" s="43">
        <v>195</v>
      </c>
      <c r="O45" s="43">
        <v>859</v>
      </c>
      <c r="P45" s="68">
        <v>0</v>
      </c>
      <c r="Q45" s="68">
        <v>0</v>
      </c>
      <c r="R45" s="39">
        <v>0</v>
      </c>
      <c r="S45" s="38" t="s">
        <v>103</v>
      </c>
      <c r="T45" s="37"/>
      <c r="U45" s="36"/>
    </row>
    <row r="46" spans="1:21">
      <c r="A46" s="45" t="s">
        <v>104</v>
      </c>
      <c r="B46" s="1083">
        <v>676.01</v>
      </c>
      <c r="C46" s="44">
        <f t="shared" si="4"/>
        <v>6.6436213726462174</v>
      </c>
      <c r="D46" s="68">
        <v>0</v>
      </c>
      <c r="E46" s="68">
        <v>0</v>
      </c>
      <c r="F46" s="68">
        <v>1</v>
      </c>
      <c r="G46" s="68">
        <v>2</v>
      </c>
      <c r="H46" s="68">
        <v>8</v>
      </c>
      <c r="I46" s="68">
        <v>0</v>
      </c>
      <c r="J46" s="68">
        <v>0</v>
      </c>
      <c r="K46" s="40"/>
      <c r="L46" s="68">
        <v>0</v>
      </c>
      <c r="M46" s="68">
        <v>96</v>
      </c>
      <c r="N46" s="68">
        <v>0</v>
      </c>
      <c r="O46" s="43">
        <v>616</v>
      </c>
      <c r="P46" s="68">
        <v>0</v>
      </c>
      <c r="Q46" s="68">
        <v>0</v>
      </c>
      <c r="R46" s="39">
        <v>0</v>
      </c>
      <c r="S46" s="38" t="s">
        <v>105</v>
      </c>
      <c r="T46" s="37"/>
      <c r="U46" s="36"/>
    </row>
    <row r="47" spans="1:21">
      <c r="A47" s="45" t="s">
        <v>106</v>
      </c>
      <c r="B47" s="1083">
        <v>843.66300000000001</v>
      </c>
      <c r="C47" s="44">
        <f t="shared" si="4"/>
        <v>8.2912642388586359</v>
      </c>
      <c r="D47" s="68">
        <v>0</v>
      </c>
      <c r="E47" s="68">
        <v>0</v>
      </c>
      <c r="F47" s="68">
        <v>1</v>
      </c>
      <c r="G47" s="68">
        <v>1</v>
      </c>
      <c r="H47" s="68">
        <v>5</v>
      </c>
      <c r="I47" s="68">
        <v>0</v>
      </c>
      <c r="J47" s="68">
        <v>0</v>
      </c>
      <c r="K47" s="40"/>
      <c r="L47" s="68">
        <v>0</v>
      </c>
      <c r="M47" s="68">
        <v>126</v>
      </c>
      <c r="N47" s="68">
        <v>0</v>
      </c>
      <c r="O47" s="43">
        <v>595</v>
      </c>
      <c r="P47" s="68">
        <v>0</v>
      </c>
      <c r="Q47" s="68">
        <v>0</v>
      </c>
      <c r="R47" s="39">
        <v>0</v>
      </c>
      <c r="S47" s="38" t="s">
        <v>107</v>
      </c>
      <c r="T47" s="37"/>
      <c r="U47" s="36"/>
    </row>
    <row r="48" spans="1:21">
      <c r="A48" s="27"/>
      <c r="B48" s="26"/>
      <c r="C48" s="25"/>
      <c r="D48" s="25"/>
      <c r="E48" s="24"/>
      <c r="F48" s="25"/>
      <c r="G48" s="25"/>
      <c r="H48" s="25"/>
      <c r="I48" s="25"/>
      <c r="J48" s="25"/>
      <c r="K48" s="23"/>
      <c r="L48" s="25"/>
      <c r="M48" s="25"/>
      <c r="N48" s="25"/>
      <c r="O48" s="25"/>
      <c r="P48" s="22"/>
      <c r="Q48" s="24"/>
      <c r="R48" s="21"/>
      <c r="S48" s="20"/>
      <c r="T48" s="19"/>
      <c r="U48" s="19"/>
    </row>
    <row r="49" spans="1:19">
      <c r="A49" s="18" t="s">
        <v>108</v>
      </c>
      <c r="B49" s="17"/>
      <c r="C49" s="18"/>
      <c r="D49" s="18"/>
      <c r="E49" s="18"/>
      <c r="F49" s="18"/>
      <c r="G49" s="18"/>
      <c r="H49" s="16"/>
      <c r="I49" s="18"/>
      <c r="J49" s="18"/>
      <c r="K49" s="15"/>
      <c r="L49" s="18"/>
      <c r="M49" s="18"/>
      <c r="N49" s="18"/>
      <c r="O49" s="18"/>
      <c r="P49" s="18"/>
      <c r="Q49" s="18"/>
      <c r="R49" s="14"/>
      <c r="S49" s="13" t="s">
        <v>215</v>
      </c>
    </row>
    <row r="50" spans="1:19">
      <c r="A50" s="19" t="s">
        <v>109</v>
      </c>
      <c r="B50" s="12"/>
      <c r="C50" s="18"/>
      <c r="D50" s="18"/>
      <c r="E50" s="18"/>
      <c r="F50" s="18"/>
      <c r="G50" s="18"/>
      <c r="H50" s="16"/>
      <c r="I50" s="11"/>
      <c r="J50" s="11"/>
      <c r="K50" s="11"/>
      <c r="L50" s="11"/>
      <c r="M50" s="11"/>
      <c r="N50" s="11"/>
      <c r="O50" s="18"/>
      <c r="P50" s="18"/>
      <c r="Q50" s="18"/>
      <c r="R50" s="14"/>
      <c r="S50" s="18"/>
    </row>
    <row r="51" spans="1:19">
      <c r="A51" s="10" t="s">
        <v>110</v>
      </c>
      <c r="B51" s="12"/>
      <c r="C51" s="18"/>
      <c r="D51" s="18"/>
      <c r="E51" s="18"/>
      <c r="F51" s="18"/>
      <c r="G51" s="18"/>
      <c r="H51" s="16"/>
      <c r="I51" s="11"/>
      <c r="J51" s="11"/>
      <c r="K51" s="11"/>
      <c r="L51" s="11"/>
      <c r="M51" s="11"/>
      <c r="N51" s="11"/>
      <c r="O51" s="18"/>
      <c r="P51" s="18"/>
      <c r="Q51" s="18"/>
      <c r="R51" s="14"/>
      <c r="S51" s="18"/>
    </row>
    <row r="52" spans="1:19">
      <c r="A52" s="19" t="s">
        <v>216</v>
      </c>
      <c r="B52" s="9"/>
      <c r="C52" s="8"/>
      <c r="D52" s="8"/>
      <c r="E52" s="8"/>
      <c r="F52" s="8"/>
      <c r="G52" s="8"/>
      <c r="H52" s="8"/>
      <c r="I52" s="8"/>
      <c r="J52" s="8"/>
      <c r="K52" s="7"/>
      <c r="L52" s="8"/>
      <c r="M52" s="8"/>
      <c r="N52" s="8"/>
      <c r="O52" s="8"/>
      <c r="P52" s="8"/>
      <c r="Q52" s="8"/>
      <c r="R52" s="8"/>
      <c r="S52" s="7"/>
    </row>
    <row r="53" spans="1:19">
      <c r="A53" s="6"/>
      <c r="B53" s="9"/>
      <c r="C53" s="8"/>
      <c r="D53" s="8"/>
      <c r="E53" s="8"/>
      <c r="F53" s="8"/>
      <c r="G53" s="8"/>
      <c r="H53" s="8"/>
      <c r="I53" s="8"/>
      <c r="J53" s="8"/>
      <c r="K53" s="7"/>
      <c r="L53" s="8"/>
      <c r="M53" s="8"/>
      <c r="N53" s="8"/>
      <c r="O53" s="8"/>
      <c r="P53" s="8"/>
      <c r="Q53" s="8"/>
      <c r="R53" s="8"/>
      <c r="S53" s="7"/>
    </row>
    <row r="54" spans="1:19" ht="16.5">
      <c r="A54" s="5"/>
      <c r="B54" s="4"/>
      <c r="C54" s="3"/>
      <c r="D54" s="3"/>
      <c r="E54" s="3"/>
      <c r="F54" s="3"/>
      <c r="G54" s="3"/>
      <c r="H54" s="3"/>
      <c r="I54" s="3"/>
      <c r="J54" s="3"/>
      <c r="K54" s="5"/>
      <c r="L54" s="3"/>
      <c r="M54" s="3"/>
      <c r="N54" s="3"/>
      <c r="O54" s="3"/>
      <c r="P54" s="3"/>
      <c r="Q54" s="3"/>
      <c r="R54" s="3"/>
      <c r="S54" s="5"/>
    </row>
    <row r="55" spans="1:19" ht="16.5">
      <c r="A55" s="5"/>
      <c r="B55" s="4"/>
      <c r="C55" s="3"/>
      <c r="D55" s="3"/>
      <c r="E55" s="3"/>
      <c r="F55" s="3"/>
      <c r="G55" s="3"/>
      <c r="H55" s="3"/>
      <c r="I55" s="3"/>
      <c r="J55" s="3"/>
      <c r="K55" s="5"/>
      <c r="L55" s="3"/>
      <c r="M55" s="3"/>
      <c r="N55" s="3"/>
      <c r="O55" s="3"/>
      <c r="P55" s="3"/>
      <c r="Q55" s="3"/>
      <c r="R55" s="3"/>
      <c r="S55" s="5"/>
    </row>
    <row r="56" spans="1:19" ht="16.5">
      <c r="A56" s="5"/>
      <c r="B56" s="4"/>
      <c r="C56" s="3"/>
      <c r="D56" s="3"/>
      <c r="E56" s="3"/>
      <c r="F56" s="3"/>
      <c r="G56" s="3"/>
      <c r="H56" s="3"/>
      <c r="I56" s="3"/>
      <c r="J56" s="3"/>
      <c r="K56" s="5"/>
      <c r="L56" s="3"/>
      <c r="M56" s="3"/>
      <c r="N56" s="3"/>
      <c r="O56" s="3"/>
      <c r="P56" s="3"/>
      <c r="Q56" s="3"/>
      <c r="R56" s="3"/>
      <c r="S56" s="5"/>
    </row>
    <row r="57" spans="1:19" ht="16.5">
      <c r="A57" s="5"/>
      <c r="B57" s="4"/>
      <c r="C57" s="3"/>
      <c r="D57" s="3"/>
      <c r="E57" s="3"/>
      <c r="F57" s="3"/>
      <c r="G57" s="3"/>
      <c r="H57" s="3"/>
      <c r="I57" s="3"/>
      <c r="J57" s="3"/>
      <c r="K57" s="5"/>
      <c r="L57" s="3"/>
      <c r="M57" s="3"/>
      <c r="N57" s="3"/>
      <c r="O57" s="3"/>
      <c r="P57" s="3"/>
      <c r="Q57" s="3"/>
      <c r="R57" s="3"/>
      <c r="S57" s="5"/>
    </row>
    <row r="58" spans="1:19" ht="16.5">
      <c r="A58" s="5"/>
      <c r="B58" s="4"/>
      <c r="C58" s="3"/>
      <c r="D58" s="3"/>
      <c r="E58" s="3"/>
      <c r="F58" s="3"/>
      <c r="G58" s="3"/>
      <c r="H58" s="3"/>
      <c r="I58" s="3"/>
      <c r="J58" s="3"/>
      <c r="K58" s="5"/>
      <c r="L58" s="3"/>
      <c r="M58" s="3"/>
      <c r="N58" s="3"/>
      <c r="O58" s="3"/>
      <c r="P58" s="3"/>
      <c r="Q58" s="3"/>
      <c r="R58" s="3"/>
      <c r="S58" s="5"/>
    </row>
    <row r="59" spans="1:19" ht="16.5">
      <c r="A59" s="5"/>
      <c r="B59" s="4"/>
      <c r="C59" s="3"/>
      <c r="D59" s="3"/>
      <c r="E59" s="3"/>
      <c r="F59" s="3"/>
      <c r="G59" s="3"/>
      <c r="H59" s="3"/>
      <c r="I59" s="3"/>
      <c r="J59" s="3"/>
      <c r="K59" s="5"/>
      <c r="L59" s="3"/>
      <c r="M59" s="3"/>
      <c r="N59" s="3"/>
      <c r="O59" s="3"/>
      <c r="P59" s="3"/>
      <c r="Q59" s="3"/>
      <c r="R59" s="3"/>
      <c r="S59" s="5"/>
    </row>
    <row r="60" spans="1:19" ht="16.5">
      <c r="A60" s="5"/>
      <c r="B60" s="4"/>
      <c r="C60" s="3"/>
      <c r="D60" s="3"/>
      <c r="E60" s="3"/>
      <c r="F60" s="3"/>
      <c r="G60" s="3"/>
      <c r="H60" s="3"/>
      <c r="I60" s="3"/>
      <c r="J60" s="3"/>
      <c r="K60" s="5"/>
      <c r="L60" s="3"/>
      <c r="M60" s="3"/>
      <c r="N60" s="3"/>
      <c r="O60" s="3"/>
      <c r="P60" s="3"/>
      <c r="Q60" s="3"/>
      <c r="R60" s="3"/>
      <c r="S60" s="5"/>
    </row>
    <row r="61" spans="1:19" ht="16.5">
      <c r="A61" s="5"/>
      <c r="B61" s="4"/>
      <c r="C61" s="3"/>
      <c r="D61" s="3"/>
      <c r="E61" s="3"/>
      <c r="F61" s="3"/>
      <c r="G61" s="3"/>
      <c r="H61" s="3"/>
      <c r="I61" s="3"/>
      <c r="J61" s="3"/>
      <c r="K61" s="5"/>
      <c r="L61" s="3"/>
      <c r="M61" s="3"/>
      <c r="N61" s="3"/>
      <c r="O61" s="3"/>
      <c r="P61" s="3"/>
      <c r="Q61" s="3"/>
      <c r="R61" s="3"/>
      <c r="S61" s="5"/>
    </row>
    <row r="62" spans="1:19" ht="16.5">
      <c r="A62" s="5"/>
      <c r="B62" s="4"/>
      <c r="C62" s="3"/>
      <c r="D62" s="3"/>
      <c r="E62" s="3"/>
      <c r="F62" s="3"/>
      <c r="G62" s="3"/>
      <c r="H62" s="3"/>
      <c r="I62" s="3"/>
      <c r="J62" s="3"/>
      <c r="K62" s="5"/>
      <c r="L62" s="3"/>
      <c r="M62" s="3"/>
      <c r="N62" s="3"/>
      <c r="O62" s="3"/>
      <c r="P62" s="3"/>
      <c r="Q62" s="3"/>
      <c r="R62" s="3"/>
      <c r="S62" s="5"/>
    </row>
    <row r="63" spans="1:19" ht="16.5">
      <c r="A63" s="5"/>
      <c r="B63" s="4"/>
      <c r="C63" s="3"/>
      <c r="D63" s="3"/>
      <c r="E63" s="3"/>
      <c r="F63" s="3"/>
      <c r="G63" s="3"/>
      <c r="H63" s="3"/>
      <c r="I63" s="3"/>
      <c r="J63" s="3"/>
      <c r="K63" s="5"/>
      <c r="L63" s="3"/>
      <c r="M63" s="3"/>
      <c r="N63" s="3"/>
      <c r="O63" s="3"/>
      <c r="P63" s="3"/>
      <c r="Q63" s="3"/>
      <c r="R63" s="3"/>
      <c r="S63" s="5"/>
    </row>
    <row r="64" spans="1:19" ht="16.5">
      <c r="A64" s="5"/>
      <c r="B64" s="4"/>
      <c r="C64" s="3"/>
      <c r="D64" s="3"/>
      <c r="E64" s="3"/>
      <c r="F64" s="3"/>
      <c r="G64" s="3"/>
      <c r="H64" s="3"/>
      <c r="I64" s="3"/>
      <c r="J64" s="3"/>
      <c r="K64" s="5"/>
      <c r="L64" s="3"/>
      <c r="M64" s="3"/>
      <c r="N64" s="3"/>
      <c r="O64" s="3"/>
      <c r="P64" s="3"/>
      <c r="Q64" s="3"/>
      <c r="R64" s="3"/>
      <c r="S64" s="5"/>
    </row>
    <row r="65" spans="2:18" ht="16.5">
      <c r="B65" s="4"/>
      <c r="C65" s="3"/>
      <c r="D65" s="3"/>
      <c r="E65" s="3"/>
      <c r="F65" s="3"/>
      <c r="G65" s="3"/>
      <c r="H65" s="3"/>
      <c r="I65" s="3"/>
      <c r="J65" s="3"/>
      <c r="K65" s="5"/>
      <c r="L65" s="3"/>
      <c r="M65" s="3"/>
      <c r="N65" s="3"/>
      <c r="O65" s="3"/>
      <c r="P65" s="3"/>
      <c r="Q65" s="3"/>
      <c r="R65" s="3"/>
    </row>
    <row r="66" spans="2:18" ht="16.5">
      <c r="B66" s="4"/>
      <c r="C66" s="3"/>
      <c r="D66" s="3"/>
      <c r="E66" s="3"/>
      <c r="F66" s="3"/>
      <c r="G66" s="3"/>
      <c r="H66" s="3"/>
      <c r="I66" s="3"/>
      <c r="J66" s="3"/>
      <c r="K66" s="5"/>
      <c r="L66" s="3"/>
      <c r="M66" s="3"/>
      <c r="N66" s="3"/>
      <c r="O66" s="3"/>
      <c r="P66" s="3"/>
      <c r="Q66" s="3"/>
      <c r="R66" s="3"/>
    </row>
    <row r="67" spans="2:18" ht="16.5">
      <c r="B67" s="4"/>
      <c r="C67" s="3"/>
      <c r="D67" s="3"/>
      <c r="E67" s="3"/>
      <c r="F67" s="3"/>
      <c r="G67" s="3"/>
      <c r="H67" s="3"/>
      <c r="I67" s="3"/>
      <c r="J67" s="3"/>
      <c r="K67" s="5"/>
      <c r="L67" s="3"/>
      <c r="M67" s="3"/>
      <c r="N67" s="3"/>
      <c r="O67" s="3"/>
      <c r="P67" s="3"/>
      <c r="Q67" s="3"/>
      <c r="R67" s="3"/>
    </row>
    <row r="68" spans="2:18" ht="16.5">
      <c r="B68" s="4"/>
      <c r="C68" s="3"/>
      <c r="D68" s="3"/>
      <c r="E68" s="3"/>
      <c r="F68" s="3"/>
      <c r="G68" s="3"/>
      <c r="H68" s="3"/>
      <c r="I68" s="3"/>
      <c r="J68" s="3"/>
      <c r="K68" s="5"/>
      <c r="L68" s="3"/>
      <c r="M68" s="3"/>
      <c r="N68" s="3"/>
      <c r="O68" s="3"/>
      <c r="P68" s="3"/>
      <c r="Q68" s="3"/>
      <c r="R68" s="3"/>
    </row>
    <row r="69" spans="2:18" ht="16.5">
      <c r="B69" s="4"/>
      <c r="C69" s="3"/>
      <c r="D69" s="3"/>
      <c r="E69" s="3"/>
      <c r="F69" s="3"/>
      <c r="G69" s="3"/>
      <c r="H69" s="3"/>
      <c r="I69" s="3"/>
      <c r="J69" s="3"/>
      <c r="K69" s="5"/>
      <c r="L69" s="3"/>
      <c r="M69" s="3"/>
      <c r="N69" s="3"/>
      <c r="O69" s="3"/>
      <c r="P69" s="3"/>
      <c r="Q69" s="3"/>
      <c r="R69" s="3"/>
    </row>
    <row r="70" spans="2:18" ht="16.5">
      <c r="B70" s="4"/>
      <c r="C70" s="3"/>
      <c r="D70" s="3"/>
      <c r="E70" s="3"/>
      <c r="F70" s="3"/>
      <c r="G70" s="3"/>
      <c r="H70" s="3"/>
      <c r="I70" s="3"/>
      <c r="J70" s="3"/>
      <c r="K70" s="5"/>
      <c r="L70" s="3"/>
      <c r="M70" s="3"/>
      <c r="N70" s="3"/>
      <c r="O70" s="3"/>
      <c r="P70" s="3"/>
      <c r="Q70" s="3"/>
      <c r="R70" s="3"/>
    </row>
    <row r="71" spans="2:18" ht="16.5">
      <c r="B71" s="4"/>
      <c r="C71" s="3"/>
      <c r="D71" s="3"/>
      <c r="E71" s="3"/>
      <c r="F71" s="3"/>
      <c r="G71" s="3"/>
      <c r="H71" s="3"/>
      <c r="I71" s="3"/>
      <c r="J71" s="3"/>
      <c r="K71" s="5"/>
      <c r="L71" s="3"/>
      <c r="M71" s="3"/>
      <c r="N71" s="3"/>
      <c r="O71" s="3"/>
      <c r="P71" s="3"/>
      <c r="Q71" s="3"/>
      <c r="R71" s="3"/>
    </row>
    <row r="72" spans="2:18" ht="16.5">
      <c r="B72" s="4"/>
      <c r="C72" s="3"/>
      <c r="D72" s="3"/>
      <c r="E72" s="3"/>
      <c r="F72" s="3"/>
      <c r="G72" s="3"/>
      <c r="H72" s="3"/>
      <c r="I72" s="3"/>
      <c r="J72" s="3"/>
      <c r="K72" s="5"/>
      <c r="L72" s="3"/>
      <c r="M72" s="3"/>
      <c r="N72" s="3"/>
      <c r="O72" s="3"/>
      <c r="P72" s="3"/>
      <c r="Q72" s="3"/>
      <c r="R72" s="3"/>
    </row>
    <row r="73" spans="2:18" ht="16.5">
      <c r="B73" s="4"/>
      <c r="C73" s="3"/>
      <c r="D73" s="3"/>
      <c r="E73" s="3"/>
      <c r="F73" s="3"/>
      <c r="G73" s="3"/>
      <c r="H73" s="3"/>
      <c r="I73" s="3"/>
      <c r="J73" s="3"/>
      <c r="K73" s="5"/>
      <c r="L73" s="3"/>
      <c r="M73" s="3"/>
      <c r="N73" s="3"/>
      <c r="O73" s="3"/>
      <c r="P73" s="3"/>
      <c r="Q73" s="3"/>
      <c r="R73" s="3"/>
    </row>
    <row r="74" spans="2:18" ht="16.5">
      <c r="B74" s="4"/>
      <c r="C74" s="3"/>
      <c r="D74" s="3"/>
      <c r="E74" s="3"/>
      <c r="F74" s="3"/>
      <c r="G74" s="3"/>
      <c r="H74" s="3"/>
      <c r="I74" s="3"/>
      <c r="J74" s="3"/>
      <c r="K74" s="5"/>
      <c r="L74" s="3"/>
      <c r="M74" s="3"/>
      <c r="N74" s="3"/>
      <c r="O74" s="3"/>
      <c r="P74" s="3"/>
      <c r="Q74" s="3"/>
      <c r="R74" s="3"/>
    </row>
    <row r="75" spans="2:18" ht="16.5">
      <c r="B75" s="4"/>
      <c r="C75" s="3"/>
      <c r="D75" s="3"/>
      <c r="E75" s="3"/>
      <c r="F75" s="3"/>
      <c r="G75" s="3"/>
      <c r="H75" s="3"/>
      <c r="I75" s="3"/>
      <c r="J75" s="3"/>
      <c r="K75" s="5"/>
      <c r="L75" s="3"/>
      <c r="M75" s="3"/>
      <c r="N75" s="3"/>
      <c r="O75" s="3"/>
      <c r="P75" s="3"/>
      <c r="Q75" s="3"/>
      <c r="R75" s="3"/>
    </row>
    <row r="76" spans="2:18" ht="16.5">
      <c r="B76" s="4"/>
      <c r="C76" s="3"/>
      <c r="D76" s="3"/>
      <c r="E76" s="3"/>
      <c r="F76" s="3"/>
      <c r="G76" s="3"/>
      <c r="H76" s="3"/>
      <c r="I76" s="3"/>
      <c r="J76" s="3"/>
      <c r="K76" s="5"/>
      <c r="L76" s="3"/>
      <c r="M76" s="3"/>
      <c r="N76" s="3"/>
      <c r="O76" s="3"/>
      <c r="P76" s="3"/>
      <c r="Q76" s="3"/>
      <c r="R76" s="3"/>
    </row>
    <row r="77" spans="2:18" ht="16.5">
      <c r="B77" s="4"/>
      <c r="C77" s="3"/>
      <c r="D77" s="3"/>
      <c r="E77" s="3"/>
      <c r="F77" s="3"/>
      <c r="G77" s="3"/>
      <c r="H77" s="3"/>
      <c r="I77" s="3"/>
      <c r="J77" s="3"/>
      <c r="K77" s="5"/>
      <c r="L77" s="3"/>
      <c r="M77" s="3"/>
      <c r="N77" s="3"/>
      <c r="O77" s="3"/>
      <c r="P77" s="3"/>
      <c r="Q77" s="3"/>
      <c r="R77" s="3"/>
    </row>
    <row r="78" spans="2:18" ht="16.5">
      <c r="B78" s="4"/>
      <c r="C78" s="3"/>
      <c r="D78" s="3"/>
      <c r="E78" s="3"/>
      <c r="F78" s="3"/>
      <c r="G78" s="3"/>
      <c r="H78" s="3"/>
      <c r="I78" s="3"/>
      <c r="J78" s="3"/>
      <c r="K78" s="5"/>
      <c r="L78" s="3"/>
      <c r="M78" s="3"/>
      <c r="N78" s="3"/>
      <c r="O78" s="3"/>
      <c r="P78" s="3"/>
      <c r="Q78" s="3"/>
      <c r="R78" s="3"/>
    </row>
    <row r="79" spans="2:18" ht="16.5">
      <c r="B79" s="4"/>
      <c r="C79" s="3"/>
      <c r="D79" s="3"/>
      <c r="E79" s="3"/>
      <c r="F79" s="3"/>
      <c r="G79" s="3"/>
      <c r="H79" s="3"/>
      <c r="I79" s="3"/>
      <c r="J79" s="3"/>
      <c r="K79" s="5"/>
      <c r="L79" s="3"/>
      <c r="M79" s="3"/>
      <c r="N79" s="3"/>
      <c r="O79" s="3"/>
      <c r="P79" s="3"/>
      <c r="Q79" s="3"/>
      <c r="R79" s="3"/>
    </row>
    <row r="80" spans="2:18" ht="16.5">
      <c r="B80" s="4"/>
      <c r="C80" s="3"/>
      <c r="D80" s="3"/>
      <c r="E80" s="3"/>
      <c r="F80" s="3"/>
      <c r="G80" s="3"/>
      <c r="H80" s="3"/>
      <c r="I80" s="3"/>
      <c r="J80" s="3"/>
      <c r="K80" s="5"/>
      <c r="L80" s="3"/>
      <c r="M80" s="3"/>
      <c r="N80" s="3"/>
      <c r="O80" s="3"/>
      <c r="P80" s="3"/>
      <c r="Q80" s="3"/>
      <c r="R80" s="3"/>
    </row>
    <row r="81" spans="2:18" ht="16.5">
      <c r="B81" s="4"/>
      <c r="C81" s="3"/>
      <c r="D81" s="3"/>
      <c r="E81" s="3"/>
      <c r="F81" s="3"/>
      <c r="G81" s="3"/>
      <c r="H81" s="3"/>
      <c r="I81" s="3"/>
      <c r="J81" s="3"/>
      <c r="K81" s="5"/>
      <c r="L81" s="3"/>
      <c r="M81" s="3"/>
      <c r="N81" s="3"/>
      <c r="O81" s="3"/>
      <c r="P81" s="3"/>
      <c r="Q81" s="3"/>
      <c r="R81" s="3"/>
    </row>
    <row r="82" spans="2:18" ht="16.5">
      <c r="B82" s="4"/>
      <c r="C82" s="3"/>
      <c r="D82" s="3"/>
      <c r="E82" s="3"/>
      <c r="F82" s="3"/>
      <c r="G82" s="3"/>
      <c r="H82" s="3"/>
      <c r="I82" s="3"/>
      <c r="J82" s="3"/>
      <c r="K82" s="5"/>
      <c r="L82" s="3"/>
      <c r="M82" s="3"/>
      <c r="N82" s="3"/>
      <c r="O82" s="3"/>
      <c r="P82" s="3"/>
      <c r="Q82" s="3"/>
      <c r="R82" s="3"/>
    </row>
    <row r="83" spans="2:18" ht="16.5">
      <c r="B83" s="4"/>
      <c r="C83" s="3"/>
      <c r="D83" s="3"/>
      <c r="E83" s="3"/>
      <c r="F83" s="3"/>
      <c r="G83" s="3"/>
      <c r="H83" s="3"/>
      <c r="I83" s="3"/>
      <c r="J83" s="3"/>
      <c r="K83" s="5"/>
      <c r="L83" s="3"/>
      <c r="M83" s="3"/>
      <c r="N83" s="3"/>
      <c r="O83" s="3"/>
      <c r="P83" s="3"/>
      <c r="Q83" s="3"/>
      <c r="R83" s="3"/>
    </row>
    <row r="84" spans="2:18" ht="16.5">
      <c r="B84" s="4"/>
      <c r="C84" s="3"/>
      <c r="D84" s="3"/>
      <c r="E84" s="3"/>
      <c r="F84" s="3"/>
      <c r="G84" s="3"/>
      <c r="H84" s="3"/>
      <c r="I84" s="3"/>
      <c r="J84" s="3"/>
      <c r="K84" s="5"/>
      <c r="L84" s="3"/>
      <c r="M84" s="3"/>
      <c r="N84" s="3"/>
      <c r="O84" s="3"/>
      <c r="P84" s="3"/>
      <c r="Q84" s="3"/>
      <c r="R84" s="3"/>
    </row>
    <row r="85" spans="2:18" ht="16.5">
      <c r="B85" s="4"/>
      <c r="C85" s="3"/>
      <c r="D85" s="3"/>
      <c r="E85" s="3"/>
      <c r="F85" s="3"/>
      <c r="G85" s="3"/>
      <c r="H85" s="3"/>
      <c r="I85" s="3"/>
      <c r="J85" s="3"/>
      <c r="K85" s="5"/>
      <c r="L85" s="3"/>
      <c r="M85" s="3"/>
      <c r="N85" s="3"/>
      <c r="O85" s="3"/>
      <c r="P85" s="3"/>
      <c r="Q85" s="3"/>
      <c r="R85" s="3"/>
    </row>
    <row r="86" spans="2:18" ht="16.5">
      <c r="B86" s="4"/>
      <c r="C86" s="3"/>
      <c r="D86" s="3"/>
      <c r="E86" s="3"/>
      <c r="F86" s="3"/>
      <c r="G86" s="3"/>
      <c r="H86" s="3"/>
      <c r="I86" s="3"/>
      <c r="J86" s="3"/>
      <c r="K86" s="5"/>
      <c r="L86" s="3"/>
      <c r="M86" s="3"/>
      <c r="N86" s="3"/>
      <c r="O86" s="3"/>
      <c r="P86" s="3"/>
      <c r="Q86" s="3"/>
      <c r="R86" s="3"/>
    </row>
    <row r="87" spans="2:18" ht="16.5">
      <c r="B87" s="4"/>
      <c r="C87" s="3"/>
      <c r="D87" s="3"/>
      <c r="E87" s="3"/>
      <c r="F87" s="3"/>
      <c r="G87" s="3"/>
      <c r="H87" s="3"/>
      <c r="I87" s="3"/>
      <c r="J87" s="3"/>
      <c r="K87" s="5"/>
      <c r="L87" s="3"/>
      <c r="M87" s="3"/>
      <c r="N87" s="3"/>
      <c r="O87" s="3"/>
      <c r="P87" s="3"/>
      <c r="Q87" s="3"/>
      <c r="R87" s="3"/>
    </row>
    <row r="88" spans="2:18" ht="16.5">
      <c r="B88" s="4"/>
      <c r="C88" s="3"/>
      <c r="D88" s="3"/>
      <c r="E88" s="3"/>
      <c r="F88" s="3"/>
      <c r="G88" s="3"/>
      <c r="H88" s="3"/>
      <c r="I88" s="3"/>
      <c r="J88" s="3"/>
      <c r="K88" s="5"/>
      <c r="L88" s="3"/>
      <c r="M88" s="3"/>
      <c r="N88" s="3"/>
      <c r="O88" s="3"/>
      <c r="P88" s="3"/>
      <c r="Q88" s="3"/>
      <c r="R88" s="3"/>
    </row>
    <row r="89" spans="2:18" ht="16.5">
      <c r="B89" s="4"/>
      <c r="C89" s="3"/>
      <c r="D89" s="3"/>
      <c r="E89" s="3"/>
      <c r="F89" s="3"/>
      <c r="G89" s="3"/>
      <c r="H89" s="3"/>
      <c r="I89" s="3"/>
      <c r="J89" s="3"/>
      <c r="K89" s="5"/>
      <c r="L89" s="3"/>
      <c r="M89" s="3"/>
      <c r="N89" s="3"/>
      <c r="O89" s="3"/>
      <c r="P89" s="3"/>
      <c r="Q89" s="3"/>
      <c r="R89" s="3"/>
    </row>
    <row r="90" spans="2:18" ht="16.5">
      <c r="B90" s="4"/>
      <c r="C90" s="3"/>
      <c r="D90" s="3"/>
      <c r="E90" s="3"/>
      <c r="F90" s="3"/>
      <c r="G90" s="3"/>
      <c r="H90" s="3"/>
      <c r="I90" s="3"/>
      <c r="J90" s="3"/>
      <c r="K90" s="5"/>
      <c r="L90" s="3"/>
      <c r="M90" s="3"/>
      <c r="N90" s="3"/>
      <c r="O90" s="3"/>
      <c r="P90" s="3"/>
      <c r="Q90" s="3"/>
      <c r="R90" s="3"/>
    </row>
    <row r="91" spans="2:18" ht="16.5">
      <c r="B91" s="4"/>
      <c r="C91" s="3"/>
      <c r="D91" s="3"/>
      <c r="E91" s="3"/>
      <c r="F91" s="3"/>
      <c r="G91" s="3"/>
      <c r="H91" s="3"/>
      <c r="I91" s="3"/>
      <c r="J91" s="3"/>
      <c r="K91" s="5"/>
      <c r="L91" s="3"/>
      <c r="M91" s="3"/>
      <c r="N91" s="3"/>
      <c r="O91" s="3"/>
      <c r="P91" s="3"/>
      <c r="Q91" s="3"/>
      <c r="R91" s="3"/>
    </row>
    <row r="92" spans="2:18" ht="16.5">
      <c r="B92" s="4"/>
      <c r="C92" s="3"/>
      <c r="D92" s="3"/>
      <c r="E92" s="3"/>
      <c r="F92" s="3"/>
      <c r="G92" s="3"/>
      <c r="H92" s="3"/>
      <c r="I92" s="3"/>
      <c r="J92" s="3"/>
      <c r="K92" s="5"/>
      <c r="L92" s="3"/>
      <c r="M92" s="3"/>
      <c r="N92" s="3"/>
      <c r="O92" s="3"/>
      <c r="P92" s="3"/>
      <c r="Q92" s="3"/>
      <c r="R92" s="3"/>
    </row>
    <row r="93" spans="2:18" ht="16.5">
      <c r="B93" s="4"/>
      <c r="C93" s="3"/>
      <c r="D93" s="3"/>
      <c r="E93" s="3"/>
      <c r="F93" s="3"/>
      <c r="G93" s="3"/>
      <c r="H93" s="3"/>
      <c r="I93" s="3"/>
      <c r="J93" s="3"/>
      <c r="K93" s="5"/>
      <c r="L93" s="3"/>
      <c r="M93" s="3"/>
      <c r="N93" s="3"/>
      <c r="O93" s="3"/>
      <c r="P93" s="3"/>
      <c r="Q93" s="3"/>
      <c r="R93" s="3"/>
    </row>
    <row r="94" spans="2:18" ht="16.5">
      <c r="B94" s="4"/>
      <c r="C94" s="3"/>
      <c r="D94" s="3"/>
      <c r="E94" s="3"/>
      <c r="F94" s="3"/>
      <c r="G94" s="3"/>
      <c r="H94" s="3"/>
      <c r="I94" s="3"/>
      <c r="J94" s="3"/>
      <c r="K94" s="5"/>
      <c r="L94" s="3"/>
      <c r="M94" s="3"/>
      <c r="N94" s="3"/>
      <c r="O94" s="3"/>
      <c r="P94" s="3"/>
      <c r="Q94" s="3"/>
      <c r="R94" s="3"/>
    </row>
    <row r="95" spans="2:18" ht="16.5">
      <c r="B95" s="4"/>
      <c r="C95" s="3"/>
      <c r="D95" s="3"/>
      <c r="E95" s="3"/>
      <c r="F95" s="3"/>
      <c r="G95" s="3"/>
      <c r="H95" s="3"/>
      <c r="I95" s="3"/>
      <c r="J95" s="3"/>
      <c r="K95" s="5"/>
      <c r="L95" s="3"/>
      <c r="M95" s="3"/>
      <c r="N95" s="3"/>
      <c r="O95" s="3"/>
      <c r="P95" s="3"/>
      <c r="Q95" s="3"/>
      <c r="R95" s="3"/>
    </row>
    <row r="96" spans="2:18" ht="16.5">
      <c r="B96" s="4"/>
      <c r="C96" s="3"/>
      <c r="D96" s="3"/>
      <c r="E96" s="3"/>
      <c r="F96" s="3"/>
      <c r="G96" s="3"/>
      <c r="H96" s="3"/>
      <c r="I96" s="3"/>
      <c r="J96" s="3"/>
      <c r="K96" s="5"/>
      <c r="L96" s="3"/>
      <c r="M96" s="3"/>
      <c r="N96" s="3"/>
      <c r="O96" s="3"/>
      <c r="P96" s="3"/>
      <c r="Q96" s="3"/>
      <c r="R96" s="3"/>
    </row>
    <row r="97" spans="2:18" ht="16.5">
      <c r="B97" s="4"/>
      <c r="C97" s="3"/>
      <c r="D97" s="3"/>
      <c r="E97" s="3"/>
      <c r="F97" s="3"/>
      <c r="G97" s="3"/>
      <c r="H97" s="3"/>
      <c r="I97" s="3"/>
      <c r="J97" s="3"/>
      <c r="K97" s="5"/>
      <c r="L97" s="3"/>
      <c r="M97" s="3"/>
      <c r="N97" s="3"/>
      <c r="O97" s="3"/>
      <c r="P97" s="3"/>
      <c r="Q97" s="3"/>
      <c r="R97" s="3"/>
    </row>
    <row r="98" spans="2:18" ht="16.5">
      <c r="B98" s="4"/>
      <c r="C98" s="3"/>
      <c r="D98" s="3"/>
      <c r="E98" s="3"/>
      <c r="F98" s="3"/>
      <c r="G98" s="3"/>
      <c r="H98" s="3"/>
      <c r="I98" s="3"/>
      <c r="J98" s="3"/>
      <c r="K98" s="5"/>
      <c r="L98" s="3"/>
      <c r="M98" s="3"/>
      <c r="N98" s="3"/>
      <c r="O98" s="3"/>
      <c r="P98" s="3"/>
      <c r="Q98" s="3"/>
      <c r="R98" s="3"/>
    </row>
    <row r="99" spans="2:18" ht="16.5">
      <c r="B99" s="4"/>
      <c r="C99" s="3"/>
      <c r="D99" s="3"/>
      <c r="E99" s="3"/>
      <c r="F99" s="3"/>
      <c r="G99" s="3"/>
      <c r="H99" s="3"/>
      <c r="I99" s="3"/>
      <c r="J99" s="3"/>
      <c r="K99" s="5"/>
      <c r="L99" s="3"/>
      <c r="M99" s="3"/>
      <c r="N99" s="3"/>
      <c r="O99" s="3"/>
      <c r="P99" s="3"/>
      <c r="Q99" s="3"/>
      <c r="R99" s="3"/>
    </row>
    <row r="100" spans="2:18" ht="16.5">
      <c r="B100" s="4"/>
      <c r="C100" s="3"/>
      <c r="D100" s="3"/>
      <c r="E100" s="3"/>
      <c r="F100" s="3"/>
      <c r="G100" s="3"/>
      <c r="H100" s="3"/>
      <c r="I100" s="3"/>
      <c r="J100" s="3"/>
      <c r="K100" s="5"/>
      <c r="L100" s="3"/>
      <c r="M100" s="3"/>
      <c r="N100" s="3"/>
      <c r="O100" s="3"/>
      <c r="P100" s="3"/>
      <c r="Q100" s="3"/>
      <c r="R100" s="3"/>
    </row>
    <row r="101" spans="2:18" ht="16.5">
      <c r="B101" s="4"/>
      <c r="C101" s="3"/>
      <c r="D101" s="3"/>
      <c r="E101" s="3"/>
      <c r="F101" s="3"/>
      <c r="G101" s="3"/>
      <c r="H101" s="3"/>
      <c r="I101" s="3"/>
      <c r="J101" s="3"/>
      <c r="K101" s="5"/>
      <c r="L101" s="3"/>
      <c r="M101" s="3"/>
      <c r="N101" s="3"/>
      <c r="O101" s="3"/>
      <c r="P101" s="3"/>
      <c r="Q101" s="3"/>
      <c r="R101" s="3"/>
    </row>
    <row r="102" spans="2:18" ht="16.5">
      <c r="B102" s="4"/>
      <c r="C102" s="3"/>
      <c r="D102" s="3"/>
      <c r="E102" s="3"/>
      <c r="F102" s="3"/>
      <c r="G102" s="3"/>
      <c r="H102" s="3"/>
      <c r="I102" s="3"/>
      <c r="J102" s="3"/>
      <c r="K102" s="5"/>
      <c r="L102" s="3"/>
      <c r="M102" s="3"/>
      <c r="N102" s="3"/>
      <c r="O102" s="3"/>
      <c r="P102" s="3"/>
      <c r="Q102" s="3"/>
      <c r="R102" s="3"/>
    </row>
    <row r="103" spans="2:18" ht="16.5">
      <c r="B103" s="4"/>
      <c r="C103" s="3"/>
      <c r="D103" s="3"/>
      <c r="E103" s="3"/>
      <c r="F103" s="3"/>
      <c r="G103" s="3"/>
      <c r="H103" s="3"/>
      <c r="I103" s="3"/>
      <c r="J103" s="3"/>
      <c r="K103" s="5"/>
      <c r="L103" s="3"/>
      <c r="M103" s="3"/>
      <c r="N103" s="3"/>
      <c r="O103" s="3"/>
      <c r="P103" s="3"/>
      <c r="Q103" s="3"/>
      <c r="R103" s="3"/>
    </row>
    <row r="104" spans="2:18" ht="16.5">
      <c r="B104" s="4"/>
      <c r="C104" s="3"/>
      <c r="D104" s="3"/>
      <c r="E104" s="3"/>
      <c r="F104" s="3"/>
      <c r="G104" s="3"/>
      <c r="H104" s="3"/>
      <c r="I104" s="3"/>
      <c r="J104" s="3"/>
      <c r="K104" s="5"/>
      <c r="L104" s="3"/>
      <c r="M104" s="3"/>
      <c r="N104" s="3"/>
      <c r="O104" s="3"/>
      <c r="P104" s="3"/>
      <c r="Q104" s="3"/>
      <c r="R104" s="3"/>
    </row>
    <row r="105" spans="2:18" ht="16.5">
      <c r="B105" s="4"/>
      <c r="C105" s="3"/>
      <c r="D105" s="3"/>
      <c r="E105" s="3"/>
      <c r="F105" s="3"/>
      <c r="G105" s="3"/>
      <c r="H105" s="3"/>
      <c r="I105" s="3"/>
      <c r="J105" s="3"/>
      <c r="K105" s="5"/>
      <c r="L105" s="3"/>
      <c r="M105" s="3"/>
      <c r="N105" s="3"/>
      <c r="O105" s="3"/>
      <c r="P105" s="3"/>
      <c r="Q105" s="3"/>
      <c r="R105" s="3"/>
    </row>
    <row r="106" spans="2:18" ht="16.5">
      <c r="B106" s="4"/>
      <c r="C106" s="3"/>
      <c r="D106" s="3"/>
      <c r="E106" s="3"/>
      <c r="F106" s="3"/>
      <c r="G106" s="3"/>
      <c r="H106" s="3"/>
      <c r="I106" s="3"/>
      <c r="J106" s="3"/>
      <c r="K106" s="5"/>
      <c r="L106" s="3"/>
      <c r="M106" s="3"/>
      <c r="N106" s="3"/>
      <c r="O106" s="3"/>
      <c r="P106" s="3"/>
      <c r="Q106" s="3"/>
      <c r="R106" s="3"/>
    </row>
    <row r="107" spans="2:18" ht="16.5">
      <c r="B107" s="4"/>
      <c r="C107" s="3"/>
      <c r="D107" s="3"/>
      <c r="E107" s="3"/>
      <c r="F107" s="3"/>
      <c r="G107" s="3"/>
      <c r="H107" s="3"/>
      <c r="I107" s="3"/>
      <c r="J107" s="3"/>
      <c r="K107" s="5"/>
      <c r="L107" s="3"/>
      <c r="M107" s="3"/>
      <c r="N107" s="3"/>
      <c r="O107" s="3"/>
      <c r="P107" s="3"/>
      <c r="Q107" s="3"/>
      <c r="R107" s="3"/>
    </row>
    <row r="108" spans="2:18" ht="16.5">
      <c r="B108" s="4"/>
      <c r="C108" s="3"/>
      <c r="D108" s="3"/>
      <c r="E108" s="3"/>
      <c r="F108" s="3"/>
      <c r="G108" s="3"/>
      <c r="H108" s="3"/>
      <c r="I108" s="3"/>
      <c r="J108" s="3"/>
      <c r="K108" s="5"/>
      <c r="L108" s="3"/>
      <c r="M108" s="3"/>
      <c r="N108" s="3"/>
      <c r="O108" s="3"/>
      <c r="P108" s="3"/>
      <c r="Q108" s="3"/>
      <c r="R108" s="3"/>
    </row>
    <row r="109" spans="2:18" ht="16.5">
      <c r="B109" s="4"/>
      <c r="C109" s="3"/>
      <c r="D109" s="3"/>
      <c r="E109" s="3"/>
      <c r="F109" s="3"/>
      <c r="G109" s="3"/>
      <c r="H109" s="3"/>
      <c r="I109" s="3"/>
      <c r="J109" s="3"/>
      <c r="K109" s="5"/>
      <c r="L109" s="3"/>
      <c r="M109" s="3"/>
      <c r="N109" s="3"/>
      <c r="O109" s="3"/>
      <c r="P109" s="3"/>
      <c r="Q109" s="3"/>
      <c r="R109" s="3"/>
    </row>
    <row r="110" spans="2:18" ht="16.5">
      <c r="B110" s="4"/>
      <c r="C110" s="3"/>
      <c r="D110" s="3"/>
      <c r="E110" s="3"/>
      <c r="F110" s="3"/>
      <c r="G110" s="3"/>
      <c r="H110" s="3"/>
      <c r="I110" s="3"/>
      <c r="J110" s="3"/>
      <c r="K110" s="5"/>
      <c r="L110" s="3"/>
      <c r="M110" s="3"/>
      <c r="N110" s="3"/>
      <c r="O110" s="3"/>
      <c r="P110" s="3"/>
      <c r="Q110" s="3"/>
      <c r="R110" s="3"/>
    </row>
    <row r="111" spans="2:18" ht="16.5">
      <c r="B111" s="4"/>
      <c r="C111" s="3"/>
      <c r="D111" s="3"/>
      <c r="E111" s="3"/>
      <c r="F111" s="3"/>
      <c r="G111" s="3"/>
      <c r="H111" s="3"/>
      <c r="I111" s="3"/>
      <c r="J111" s="3"/>
      <c r="K111" s="5"/>
      <c r="L111" s="3"/>
      <c r="M111" s="3"/>
      <c r="N111" s="3"/>
      <c r="O111" s="3"/>
      <c r="P111" s="3"/>
      <c r="Q111" s="3"/>
      <c r="R111" s="3"/>
    </row>
    <row r="112" spans="2:18" ht="16.5">
      <c r="B112" s="4"/>
      <c r="C112" s="3"/>
      <c r="D112" s="3"/>
      <c r="E112" s="3"/>
      <c r="F112" s="3"/>
      <c r="G112" s="3"/>
      <c r="H112" s="3"/>
      <c r="I112" s="3"/>
      <c r="J112" s="3"/>
      <c r="K112" s="5"/>
      <c r="L112" s="3"/>
      <c r="M112" s="3"/>
      <c r="N112" s="3"/>
      <c r="O112" s="3"/>
      <c r="P112" s="3"/>
      <c r="Q112" s="3"/>
      <c r="R112" s="3"/>
    </row>
    <row r="113" spans="2:18" ht="16.5">
      <c r="B113" s="4"/>
      <c r="C113" s="3"/>
      <c r="D113" s="3"/>
      <c r="E113" s="3"/>
      <c r="F113" s="3"/>
      <c r="G113" s="3"/>
      <c r="H113" s="3"/>
      <c r="I113" s="3"/>
      <c r="J113" s="3"/>
      <c r="K113" s="5"/>
      <c r="L113" s="3"/>
      <c r="M113" s="3"/>
      <c r="N113" s="3"/>
      <c r="O113" s="3"/>
      <c r="P113" s="3"/>
      <c r="Q113" s="3"/>
      <c r="R113" s="3"/>
    </row>
    <row r="114" spans="2:18" ht="16.5">
      <c r="B114" s="4"/>
      <c r="C114" s="3"/>
      <c r="D114" s="3"/>
      <c r="E114" s="3"/>
      <c r="F114" s="3"/>
      <c r="G114" s="3"/>
      <c r="H114" s="3"/>
      <c r="I114" s="3"/>
      <c r="J114" s="3"/>
      <c r="K114" s="5"/>
      <c r="L114" s="3"/>
      <c r="M114" s="3"/>
      <c r="N114" s="3"/>
      <c r="O114" s="3"/>
      <c r="P114" s="3"/>
      <c r="Q114" s="3"/>
      <c r="R114" s="3"/>
    </row>
    <row r="115" spans="2:18" ht="16.5">
      <c r="B115" s="4"/>
      <c r="C115" s="3"/>
      <c r="D115" s="3"/>
      <c r="E115" s="3"/>
      <c r="F115" s="3"/>
      <c r="G115" s="3"/>
      <c r="H115" s="3"/>
      <c r="I115" s="3"/>
      <c r="J115" s="3"/>
      <c r="K115" s="5"/>
      <c r="L115" s="3"/>
      <c r="M115" s="3"/>
      <c r="N115" s="3"/>
      <c r="O115" s="3"/>
      <c r="P115" s="3"/>
      <c r="Q115" s="3"/>
      <c r="R115" s="3"/>
    </row>
    <row r="116" spans="2:18" ht="16.5">
      <c r="B116" s="4"/>
      <c r="C116" s="3"/>
      <c r="D116" s="3"/>
      <c r="E116" s="3"/>
      <c r="F116" s="3"/>
      <c r="G116" s="3"/>
      <c r="H116" s="3"/>
      <c r="I116" s="3"/>
      <c r="J116" s="3"/>
      <c r="K116" s="5"/>
      <c r="L116" s="3"/>
      <c r="M116" s="3"/>
      <c r="N116" s="3"/>
      <c r="O116" s="3"/>
      <c r="P116" s="3"/>
      <c r="Q116" s="3"/>
      <c r="R116" s="3"/>
    </row>
    <row r="117" spans="2:18" ht="16.5">
      <c r="B117" s="4"/>
      <c r="C117" s="3"/>
      <c r="D117" s="3"/>
      <c r="E117" s="3"/>
      <c r="F117" s="3"/>
      <c r="G117" s="3"/>
      <c r="H117" s="3"/>
      <c r="I117" s="3"/>
      <c r="J117" s="3"/>
      <c r="K117" s="5"/>
      <c r="L117" s="3"/>
      <c r="M117" s="3"/>
      <c r="N117" s="3"/>
      <c r="O117" s="3"/>
      <c r="P117" s="3"/>
      <c r="Q117" s="3"/>
      <c r="R117" s="3"/>
    </row>
    <row r="118" spans="2:18" ht="16.5">
      <c r="B118" s="4"/>
      <c r="C118" s="3"/>
      <c r="D118" s="3"/>
      <c r="E118" s="3"/>
      <c r="F118" s="3"/>
      <c r="G118" s="3"/>
      <c r="H118" s="3"/>
      <c r="I118" s="3"/>
      <c r="J118" s="3"/>
      <c r="K118" s="5"/>
      <c r="L118" s="3"/>
      <c r="M118" s="3"/>
      <c r="N118" s="3"/>
      <c r="O118" s="3"/>
      <c r="P118" s="3"/>
      <c r="Q118" s="3"/>
      <c r="R118" s="3"/>
    </row>
    <row r="119" spans="2:18" ht="16.5">
      <c r="B119" s="4"/>
      <c r="C119" s="3"/>
      <c r="D119" s="3"/>
      <c r="E119" s="3"/>
      <c r="F119" s="3"/>
      <c r="G119" s="3"/>
      <c r="H119" s="3"/>
      <c r="I119" s="3"/>
      <c r="J119" s="3"/>
      <c r="K119" s="5"/>
      <c r="L119" s="3"/>
      <c r="M119" s="3"/>
      <c r="N119" s="3"/>
      <c r="O119" s="3"/>
      <c r="P119" s="3"/>
      <c r="Q119" s="3"/>
      <c r="R119" s="3"/>
    </row>
    <row r="120" spans="2:18" ht="16.5">
      <c r="B120" s="4"/>
      <c r="C120" s="3"/>
      <c r="D120" s="3"/>
      <c r="E120" s="3"/>
      <c r="F120" s="3"/>
      <c r="G120" s="3"/>
      <c r="H120" s="3"/>
      <c r="I120" s="3"/>
      <c r="J120" s="3"/>
      <c r="K120" s="5"/>
      <c r="L120" s="3"/>
      <c r="M120" s="3"/>
      <c r="N120" s="3"/>
      <c r="O120" s="3"/>
      <c r="P120" s="3"/>
      <c r="Q120" s="3"/>
      <c r="R120" s="3"/>
    </row>
    <row r="121" spans="2:18" ht="16.5">
      <c r="B121" s="4"/>
      <c r="C121" s="3"/>
      <c r="D121" s="3"/>
      <c r="E121" s="3"/>
      <c r="F121" s="3"/>
      <c r="G121" s="3"/>
      <c r="H121" s="3"/>
      <c r="I121" s="3"/>
      <c r="J121" s="3"/>
      <c r="K121" s="5"/>
      <c r="L121" s="3"/>
      <c r="M121" s="3"/>
      <c r="N121" s="3"/>
      <c r="O121" s="3"/>
      <c r="P121" s="3"/>
      <c r="Q121" s="3"/>
      <c r="R121" s="3"/>
    </row>
    <row r="122" spans="2:18" ht="16.5">
      <c r="B122" s="4"/>
      <c r="C122" s="3"/>
      <c r="D122" s="3"/>
      <c r="E122" s="3"/>
      <c r="F122" s="3"/>
      <c r="G122" s="3"/>
      <c r="H122" s="3"/>
      <c r="I122" s="3"/>
      <c r="J122" s="3"/>
      <c r="K122" s="5"/>
      <c r="L122" s="3"/>
      <c r="M122" s="3"/>
      <c r="N122" s="3"/>
      <c r="O122" s="3"/>
      <c r="P122" s="3"/>
      <c r="Q122" s="3"/>
      <c r="R122" s="3"/>
    </row>
    <row r="123" spans="2:18" ht="16.5">
      <c r="B123" s="4"/>
      <c r="C123" s="3"/>
      <c r="D123" s="3"/>
      <c r="E123" s="3"/>
      <c r="F123" s="3"/>
      <c r="G123" s="3"/>
      <c r="H123" s="3"/>
      <c r="I123" s="3"/>
      <c r="J123" s="3"/>
      <c r="K123" s="5"/>
      <c r="L123" s="3"/>
      <c r="M123" s="3"/>
      <c r="N123" s="3"/>
      <c r="O123" s="3"/>
      <c r="P123" s="3"/>
      <c r="Q123" s="3"/>
      <c r="R123" s="3"/>
    </row>
    <row r="124" spans="2:18" ht="16.5">
      <c r="B124" s="4"/>
      <c r="C124" s="3"/>
      <c r="D124" s="3"/>
      <c r="E124" s="3"/>
      <c r="F124" s="3"/>
      <c r="G124" s="3"/>
      <c r="H124" s="3"/>
      <c r="I124" s="3"/>
      <c r="J124" s="3"/>
      <c r="K124" s="5"/>
      <c r="L124" s="3"/>
      <c r="M124" s="3"/>
      <c r="N124" s="3"/>
      <c r="O124" s="3"/>
      <c r="P124" s="3"/>
      <c r="Q124" s="3"/>
      <c r="R124" s="3"/>
    </row>
    <row r="125" spans="2:18" ht="16.5">
      <c r="B125" s="4"/>
      <c r="C125" s="3"/>
      <c r="D125" s="3"/>
      <c r="E125" s="3"/>
      <c r="F125" s="3"/>
      <c r="G125" s="3"/>
      <c r="H125" s="3"/>
      <c r="I125" s="3"/>
      <c r="J125" s="3"/>
      <c r="K125" s="5"/>
      <c r="L125" s="3"/>
      <c r="M125" s="3"/>
      <c r="N125" s="3"/>
      <c r="O125" s="3"/>
      <c r="P125" s="3"/>
      <c r="Q125" s="3"/>
      <c r="R125" s="3"/>
    </row>
    <row r="126" spans="2:18" ht="16.5">
      <c r="B126" s="4"/>
      <c r="C126" s="3"/>
      <c r="D126" s="3"/>
      <c r="E126" s="3"/>
      <c r="F126" s="3"/>
      <c r="G126" s="3"/>
      <c r="H126" s="3"/>
      <c r="I126" s="3"/>
      <c r="J126" s="3"/>
      <c r="K126" s="5"/>
      <c r="L126" s="3"/>
      <c r="M126" s="3"/>
      <c r="N126" s="3"/>
      <c r="O126" s="3"/>
      <c r="P126" s="3"/>
      <c r="Q126" s="3"/>
      <c r="R126" s="3"/>
    </row>
    <row r="127" spans="2:18" ht="16.5">
      <c r="B127" s="4"/>
      <c r="C127" s="3"/>
      <c r="D127" s="3"/>
      <c r="E127" s="3"/>
      <c r="F127" s="3"/>
      <c r="G127" s="3"/>
      <c r="H127" s="3"/>
      <c r="I127" s="3"/>
      <c r="J127" s="3"/>
      <c r="K127" s="5"/>
      <c r="L127" s="3"/>
      <c r="M127" s="3"/>
      <c r="N127" s="3"/>
      <c r="O127" s="3"/>
      <c r="P127" s="3"/>
      <c r="Q127" s="3"/>
      <c r="R127" s="3"/>
    </row>
    <row r="128" spans="2:18" ht="16.5">
      <c r="B128" s="4"/>
      <c r="C128" s="3"/>
      <c r="D128" s="3"/>
      <c r="E128" s="3"/>
      <c r="F128" s="3"/>
      <c r="G128" s="3"/>
      <c r="H128" s="3"/>
      <c r="I128" s="3"/>
      <c r="J128" s="3"/>
      <c r="K128" s="5"/>
      <c r="L128" s="3"/>
      <c r="M128" s="3"/>
      <c r="N128" s="3"/>
      <c r="O128" s="3"/>
      <c r="P128" s="3"/>
      <c r="Q128" s="3"/>
      <c r="R128" s="3"/>
    </row>
    <row r="129" spans="2:18" ht="16.5">
      <c r="B129" s="4"/>
      <c r="C129" s="3"/>
      <c r="D129" s="3"/>
      <c r="E129" s="3"/>
      <c r="F129" s="3"/>
      <c r="G129" s="3"/>
      <c r="H129" s="3"/>
      <c r="I129" s="3"/>
      <c r="J129" s="3"/>
      <c r="K129" s="5"/>
      <c r="L129" s="3"/>
      <c r="M129" s="3"/>
      <c r="N129" s="3"/>
      <c r="O129" s="3"/>
      <c r="P129" s="3"/>
      <c r="Q129" s="3"/>
      <c r="R129" s="3"/>
    </row>
    <row r="130" spans="2:18" ht="16.5">
      <c r="B130" s="4"/>
      <c r="C130" s="3"/>
      <c r="D130" s="3"/>
      <c r="E130" s="3"/>
      <c r="F130" s="3"/>
      <c r="G130" s="3"/>
      <c r="H130" s="3"/>
      <c r="I130" s="3"/>
      <c r="J130" s="3"/>
      <c r="K130" s="5"/>
      <c r="L130" s="3"/>
      <c r="M130" s="3"/>
      <c r="N130" s="3"/>
      <c r="O130" s="3"/>
      <c r="P130" s="3"/>
      <c r="Q130" s="3"/>
      <c r="R130" s="3"/>
    </row>
    <row r="131" spans="2:18" ht="16.5">
      <c r="B131" s="4"/>
      <c r="C131" s="3"/>
      <c r="D131" s="3"/>
      <c r="E131" s="3"/>
      <c r="F131" s="3"/>
      <c r="G131" s="3"/>
      <c r="H131" s="3"/>
      <c r="I131" s="3"/>
      <c r="J131" s="3"/>
      <c r="K131" s="5"/>
      <c r="L131" s="3"/>
      <c r="M131" s="3"/>
      <c r="N131" s="3"/>
      <c r="O131" s="3"/>
      <c r="P131" s="3"/>
      <c r="Q131" s="3"/>
      <c r="R131" s="3"/>
    </row>
    <row r="132" spans="2:18" ht="16.5">
      <c r="B132" s="4"/>
      <c r="C132" s="3"/>
      <c r="D132" s="3"/>
      <c r="E132" s="3"/>
      <c r="F132" s="3"/>
      <c r="G132" s="3"/>
      <c r="H132" s="3"/>
      <c r="I132" s="3"/>
      <c r="J132" s="3"/>
      <c r="K132" s="5"/>
      <c r="L132" s="3"/>
      <c r="M132" s="3"/>
      <c r="N132" s="3"/>
      <c r="O132" s="3"/>
      <c r="P132" s="3"/>
      <c r="Q132" s="3"/>
      <c r="R132" s="3"/>
    </row>
    <row r="133" spans="2:18" ht="16.5">
      <c r="B133" s="4"/>
      <c r="C133" s="3"/>
      <c r="D133" s="3"/>
      <c r="E133" s="3"/>
      <c r="F133" s="3"/>
      <c r="G133" s="3"/>
      <c r="H133" s="3"/>
      <c r="I133" s="3"/>
      <c r="J133" s="3"/>
      <c r="K133" s="5"/>
      <c r="L133" s="3"/>
      <c r="M133" s="3"/>
      <c r="N133" s="3"/>
      <c r="O133" s="3"/>
      <c r="P133" s="3"/>
      <c r="Q133" s="3"/>
      <c r="R133" s="3"/>
    </row>
    <row r="134" spans="2:18" ht="16.5">
      <c r="B134" s="4"/>
      <c r="C134" s="3"/>
      <c r="D134" s="3"/>
      <c r="E134" s="3"/>
      <c r="F134" s="3"/>
      <c r="G134" s="3"/>
      <c r="H134" s="3"/>
      <c r="I134" s="3"/>
      <c r="J134" s="3"/>
      <c r="K134" s="5"/>
      <c r="L134" s="3"/>
      <c r="M134" s="3"/>
      <c r="N134" s="3"/>
      <c r="O134" s="3"/>
      <c r="P134" s="3"/>
      <c r="Q134" s="3"/>
      <c r="R134" s="3"/>
    </row>
    <row r="135" spans="2:18" ht="16.5">
      <c r="B135" s="4"/>
      <c r="C135" s="3"/>
      <c r="D135" s="3"/>
      <c r="E135" s="3"/>
      <c r="F135" s="3"/>
      <c r="G135" s="3"/>
      <c r="H135" s="3"/>
      <c r="I135" s="3"/>
      <c r="J135" s="3"/>
      <c r="K135" s="5"/>
      <c r="L135" s="3"/>
      <c r="M135" s="3"/>
      <c r="N135" s="3"/>
      <c r="O135" s="3"/>
      <c r="P135" s="3"/>
      <c r="Q135" s="3"/>
      <c r="R135" s="3"/>
    </row>
    <row r="136" spans="2:18" ht="16.5">
      <c r="B136" s="4"/>
      <c r="C136" s="3"/>
      <c r="D136" s="3"/>
      <c r="E136" s="3"/>
      <c r="F136" s="3"/>
      <c r="G136" s="3"/>
      <c r="H136" s="3"/>
      <c r="I136" s="3"/>
      <c r="J136" s="3"/>
      <c r="K136" s="5"/>
      <c r="L136" s="3"/>
      <c r="M136" s="3"/>
      <c r="N136" s="3"/>
      <c r="O136" s="3"/>
      <c r="P136" s="3"/>
      <c r="Q136" s="3"/>
      <c r="R136" s="3"/>
    </row>
    <row r="137" spans="2:18" ht="16.5">
      <c r="B137" s="4"/>
      <c r="C137" s="3"/>
      <c r="D137" s="3"/>
      <c r="E137" s="3"/>
      <c r="F137" s="3"/>
      <c r="G137" s="3"/>
      <c r="H137" s="3"/>
      <c r="I137" s="3"/>
      <c r="J137" s="3"/>
      <c r="K137" s="5"/>
      <c r="L137" s="3"/>
      <c r="M137" s="3"/>
      <c r="N137" s="3"/>
      <c r="O137" s="3"/>
      <c r="P137" s="3"/>
      <c r="Q137" s="3"/>
      <c r="R137" s="3"/>
    </row>
    <row r="138" spans="2:18" ht="16.5">
      <c r="B138" s="4"/>
      <c r="C138" s="3"/>
      <c r="D138" s="3"/>
      <c r="E138" s="3"/>
      <c r="F138" s="3"/>
      <c r="G138" s="3"/>
      <c r="H138" s="3"/>
      <c r="I138" s="3"/>
      <c r="J138" s="3"/>
      <c r="K138" s="5"/>
      <c r="L138" s="3"/>
      <c r="M138" s="3"/>
      <c r="N138" s="3"/>
      <c r="O138" s="3"/>
      <c r="P138" s="3"/>
      <c r="Q138" s="3"/>
      <c r="R138" s="3"/>
    </row>
    <row r="139" spans="2:18" ht="16.5">
      <c r="B139" s="4"/>
      <c r="C139" s="3"/>
      <c r="D139" s="3"/>
      <c r="E139" s="3"/>
      <c r="F139" s="3"/>
      <c r="G139" s="3"/>
      <c r="H139" s="3"/>
      <c r="I139" s="3"/>
      <c r="J139" s="3"/>
      <c r="K139" s="5"/>
      <c r="L139" s="3"/>
      <c r="M139" s="3"/>
      <c r="N139" s="3"/>
      <c r="O139" s="3"/>
      <c r="P139" s="3"/>
      <c r="Q139" s="3"/>
      <c r="R139" s="3"/>
    </row>
    <row r="140" spans="2:18" ht="16.5">
      <c r="B140" s="4"/>
      <c r="C140" s="3"/>
      <c r="D140" s="3"/>
      <c r="E140" s="3"/>
      <c r="F140" s="3"/>
      <c r="G140" s="3"/>
      <c r="H140" s="3"/>
      <c r="I140" s="3"/>
      <c r="J140" s="3"/>
      <c r="K140" s="5"/>
      <c r="L140" s="3"/>
      <c r="M140" s="3"/>
      <c r="N140" s="3"/>
      <c r="O140" s="3"/>
      <c r="P140" s="3"/>
      <c r="Q140" s="3"/>
      <c r="R140" s="3"/>
    </row>
    <row r="141" spans="2:18" ht="16.5">
      <c r="B141" s="4"/>
      <c r="C141" s="3"/>
      <c r="D141" s="3"/>
      <c r="E141" s="3"/>
      <c r="F141" s="3"/>
      <c r="G141" s="3"/>
      <c r="H141" s="3"/>
      <c r="I141" s="3"/>
      <c r="J141" s="3"/>
      <c r="K141" s="5"/>
      <c r="L141" s="3"/>
      <c r="M141" s="3"/>
      <c r="N141" s="3"/>
      <c r="O141" s="3"/>
      <c r="P141" s="3"/>
      <c r="Q141" s="3"/>
      <c r="R141" s="3"/>
    </row>
    <row r="142" spans="2:18" ht="16.5">
      <c r="B142" s="4"/>
      <c r="C142" s="3"/>
      <c r="D142" s="3"/>
      <c r="E142" s="3"/>
      <c r="F142" s="3"/>
      <c r="G142" s="3"/>
      <c r="H142" s="3"/>
      <c r="I142" s="3"/>
      <c r="J142" s="3"/>
      <c r="K142" s="5"/>
      <c r="L142" s="3"/>
      <c r="M142" s="3"/>
      <c r="N142" s="3"/>
      <c r="O142" s="3"/>
      <c r="P142" s="3"/>
      <c r="Q142" s="3"/>
      <c r="R142" s="3"/>
    </row>
    <row r="143" spans="2:18" ht="16.5">
      <c r="B143" s="4"/>
      <c r="C143" s="3"/>
      <c r="D143" s="3"/>
      <c r="E143" s="3"/>
      <c r="F143" s="3"/>
      <c r="G143" s="3"/>
      <c r="H143" s="3"/>
      <c r="I143" s="3"/>
      <c r="J143" s="3"/>
      <c r="K143" s="5"/>
      <c r="L143" s="3"/>
      <c r="M143" s="3"/>
      <c r="N143" s="3"/>
      <c r="O143" s="3"/>
      <c r="P143" s="3"/>
      <c r="Q143" s="3"/>
      <c r="R143" s="3"/>
    </row>
    <row r="144" spans="2:18" ht="16.5">
      <c r="B144" s="4"/>
      <c r="C144" s="3"/>
      <c r="D144" s="3"/>
      <c r="E144" s="3"/>
      <c r="F144" s="3"/>
      <c r="G144" s="3"/>
      <c r="H144" s="3"/>
      <c r="I144" s="3"/>
      <c r="J144" s="3"/>
      <c r="K144" s="5"/>
      <c r="L144" s="3"/>
      <c r="M144" s="3"/>
      <c r="N144" s="3"/>
      <c r="O144" s="3"/>
      <c r="P144" s="3"/>
      <c r="Q144" s="3"/>
      <c r="R144" s="3"/>
    </row>
    <row r="145" spans="2:18" ht="16.5">
      <c r="B145" s="4"/>
      <c r="C145" s="3"/>
      <c r="D145" s="3"/>
      <c r="E145" s="3"/>
      <c r="F145" s="3"/>
      <c r="G145" s="3"/>
      <c r="H145" s="3"/>
      <c r="I145" s="3"/>
      <c r="J145" s="3"/>
      <c r="K145" s="5"/>
      <c r="L145" s="3"/>
      <c r="M145" s="3"/>
      <c r="N145" s="3"/>
      <c r="O145" s="3"/>
      <c r="P145" s="3"/>
      <c r="Q145" s="3"/>
      <c r="R145" s="3"/>
    </row>
    <row r="146" spans="2:18" ht="16.5">
      <c r="B146" s="4"/>
      <c r="C146" s="3"/>
      <c r="D146" s="3"/>
      <c r="E146" s="3"/>
      <c r="F146" s="3"/>
      <c r="G146" s="3"/>
      <c r="H146" s="3"/>
      <c r="I146" s="3"/>
      <c r="J146" s="3"/>
      <c r="K146" s="5"/>
      <c r="L146" s="3"/>
      <c r="M146" s="3"/>
      <c r="N146" s="3"/>
      <c r="O146" s="3"/>
      <c r="P146" s="3"/>
      <c r="Q146" s="3"/>
      <c r="R146" s="3"/>
    </row>
    <row r="147" spans="2:18" ht="16.5">
      <c r="B147" s="4"/>
      <c r="C147" s="3"/>
      <c r="D147" s="3"/>
      <c r="E147" s="3"/>
      <c r="F147" s="3"/>
      <c r="G147" s="3"/>
      <c r="H147" s="3"/>
      <c r="I147" s="3"/>
      <c r="J147" s="3"/>
      <c r="K147" s="5"/>
      <c r="L147" s="3"/>
      <c r="M147" s="3"/>
      <c r="N147" s="3"/>
      <c r="O147" s="3"/>
      <c r="P147" s="3"/>
      <c r="Q147" s="3"/>
      <c r="R147" s="3"/>
    </row>
    <row r="148" spans="2:18" ht="16.5">
      <c r="B148" s="4"/>
      <c r="C148" s="3"/>
      <c r="D148" s="3"/>
      <c r="E148" s="3"/>
      <c r="F148" s="3"/>
      <c r="G148" s="3"/>
      <c r="H148" s="3"/>
      <c r="I148" s="3"/>
      <c r="J148" s="3"/>
      <c r="K148" s="5"/>
      <c r="L148" s="3"/>
      <c r="M148" s="3"/>
      <c r="N148" s="3"/>
      <c r="O148" s="3"/>
      <c r="P148" s="3"/>
      <c r="Q148" s="3"/>
      <c r="R148" s="3"/>
    </row>
    <row r="149" spans="2:18" ht="16.5">
      <c r="B149" s="4"/>
      <c r="C149" s="3"/>
      <c r="D149" s="3"/>
      <c r="E149" s="3"/>
      <c r="F149" s="3"/>
      <c r="G149" s="3"/>
      <c r="H149" s="3"/>
      <c r="I149" s="3"/>
      <c r="J149" s="3"/>
      <c r="K149" s="5"/>
      <c r="L149" s="3"/>
      <c r="M149" s="3"/>
      <c r="N149" s="3"/>
      <c r="O149" s="3"/>
      <c r="P149" s="3"/>
      <c r="Q149" s="3"/>
      <c r="R149" s="3"/>
    </row>
    <row r="150" spans="2:18" ht="16.5">
      <c r="B150" s="4"/>
      <c r="C150" s="3"/>
      <c r="D150" s="3"/>
      <c r="E150" s="3"/>
      <c r="F150" s="3"/>
      <c r="G150" s="3"/>
      <c r="H150" s="3"/>
      <c r="I150" s="3"/>
      <c r="J150" s="3"/>
      <c r="K150" s="5"/>
      <c r="L150" s="3"/>
      <c r="M150" s="3"/>
      <c r="N150" s="3"/>
      <c r="O150" s="3"/>
      <c r="P150" s="3"/>
      <c r="Q150" s="3"/>
      <c r="R150" s="3"/>
    </row>
    <row r="151" spans="2:18" ht="16.5">
      <c r="B151" s="4"/>
      <c r="C151" s="3"/>
      <c r="D151" s="3"/>
      <c r="E151" s="3"/>
      <c r="F151" s="3"/>
      <c r="G151" s="3"/>
      <c r="H151" s="3"/>
      <c r="I151" s="3"/>
      <c r="J151" s="3"/>
      <c r="K151" s="5"/>
      <c r="L151" s="3"/>
      <c r="M151" s="3"/>
      <c r="N151" s="3"/>
      <c r="O151" s="3"/>
      <c r="P151" s="3"/>
      <c r="Q151" s="3"/>
      <c r="R151" s="3"/>
    </row>
    <row r="152" spans="2:18" ht="16.5">
      <c r="B152" s="4"/>
      <c r="C152" s="3"/>
      <c r="D152" s="3"/>
      <c r="E152" s="3"/>
      <c r="F152" s="3"/>
      <c r="G152" s="3"/>
      <c r="H152" s="3"/>
      <c r="I152" s="3"/>
      <c r="J152" s="3"/>
      <c r="K152" s="5"/>
      <c r="L152" s="3"/>
      <c r="M152" s="3"/>
      <c r="N152" s="3"/>
      <c r="O152" s="3"/>
      <c r="P152" s="3"/>
      <c r="Q152" s="3"/>
      <c r="R152" s="3"/>
    </row>
    <row r="153" spans="2:18" ht="16.5">
      <c r="B153" s="4"/>
      <c r="C153" s="3"/>
      <c r="D153" s="3"/>
      <c r="E153" s="3"/>
      <c r="F153" s="3"/>
      <c r="G153" s="3"/>
      <c r="H153" s="3"/>
      <c r="I153" s="3"/>
      <c r="J153" s="3"/>
      <c r="K153" s="5"/>
      <c r="L153" s="3"/>
      <c r="M153" s="3"/>
      <c r="N153" s="3"/>
      <c r="O153" s="3"/>
      <c r="P153" s="3"/>
      <c r="Q153" s="3"/>
      <c r="R153" s="3"/>
    </row>
    <row r="154" spans="2:18" ht="16.5">
      <c r="B154" s="4"/>
      <c r="C154" s="3"/>
      <c r="D154" s="3"/>
      <c r="E154" s="3"/>
      <c r="F154" s="3"/>
      <c r="G154" s="3"/>
      <c r="H154" s="3"/>
      <c r="I154" s="3"/>
      <c r="J154" s="3"/>
      <c r="K154" s="5"/>
      <c r="L154" s="3"/>
      <c r="M154" s="3"/>
      <c r="N154" s="3"/>
      <c r="O154" s="3"/>
      <c r="P154" s="3"/>
      <c r="Q154" s="3"/>
      <c r="R154" s="3"/>
    </row>
    <row r="155" spans="2:18" ht="16.5">
      <c r="B155" s="4"/>
      <c r="C155" s="3"/>
      <c r="D155" s="3"/>
      <c r="E155" s="3"/>
      <c r="F155" s="3"/>
      <c r="G155" s="3"/>
      <c r="H155" s="3"/>
      <c r="I155" s="3"/>
      <c r="J155" s="3"/>
      <c r="K155" s="5"/>
      <c r="L155" s="3"/>
      <c r="M155" s="3"/>
      <c r="N155" s="3"/>
      <c r="O155" s="3"/>
      <c r="P155" s="3"/>
      <c r="Q155" s="3"/>
      <c r="R155" s="3"/>
    </row>
    <row r="156" spans="2:18" ht="16.5">
      <c r="B156" s="4"/>
      <c r="C156" s="3"/>
      <c r="D156" s="3"/>
      <c r="E156" s="3"/>
      <c r="F156" s="3"/>
      <c r="G156" s="3"/>
      <c r="H156" s="3"/>
      <c r="I156" s="3"/>
      <c r="J156" s="3"/>
      <c r="K156" s="5"/>
      <c r="L156" s="3"/>
      <c r="M156" s="3"/>
      <c r="N156" s="3"/>
      <c r="O156" s="3"/>
      <c r="P156" s="3"/>
      <c r="Q156" s="3"/>
      <c r="R156" s="3"/>
    </row>
    <row r="157" spans="2:18" ht="16.5">
      <c r="B157" s="4"/>
      <c r="C157" s="3"/>
      <c r="D157" s="3"/>
      <c r="E157" s="3"/>
      <c r="F157" s="3"/>
      <c r="G157" s="3"/>
      <c r="H157" s="3"/>
      <c r="I157" s="3"/>
      <c r="J157" s="3"/>
      <c r="K157" s="5"/>
      <c r="L157" s="3"/>
      <c r="M157" s="3"/>
      <c r="N157" s="3"/>
      <c r="O157" s="3"/>
      <c r="P157" s="3"/>
      <c r="Q157" s="3"/>
      <c r="R157" s="3"/>
    </row>
    <row r="158" spans="2:18" ht="16.5">
      <c r="B158" s="4"/>
      <c r="C158" s="3"/>
      <c r="D158" s="3"/>
      <c r="E158" s="3"/>
      <c r="F158" s="3"/>
      <c r="G158" s="3"/>
      <c r="H158" s="3"/>
      <c r="I158" s="3"/>
      <c r="J158" s="3"/>
      <c r="K158" s="5"/>
      <c r="L158" s="3"/>
      <c r="M158" s="3"/>
      <c r="N158" s="3"/>
      <c r="O158" s="3"/>
      <c r="P158" s="3"/>
      <c r="Q158" s="3"/>
      <c r="R158" s="3"/>
    </row>
    <row r="159" spans="2:18" ht="16.5">
      <c r="B159" s="4"/>
      <c r="C159" s="3"/>
      <c r="D159" s="3"/>
      <c r="E159" s="3"/>
      <c r="F159" s="3"/>
      <c r="G159" s="3"/>
      <c r="H159" s="3"/>
      <c r="I159" s="3"/>
      <c r="J159" s="3"/>
      <c r="K159" s="5"/>
      <c r="L159" s="3"/>
      <c r="M159" s="3"/>
      <c r="N159" s="3"/>
      <c r="O159" s="3"/>
      <c r="P159" s="3"/>
      <c r="Q159" s="3"/>
      <c r="R159" s="3"/>
    </row>
    <row r="160" spans="2:18" ht="16.5">
      <c r="B160" s="4"/>
      <c r="C160" s="3"/>
      <c r="D160" s="3"/>
      <c r="E160" s="3"/>
      <c r="F160" s="3"/>
      <c r="G160" s="3"/>
      <c r="H160" s="3"/>
      <c r="I160" s="3"/>
      <c r="J160" s="3"/>
      <c r="K160" s="5"/>
      <c r="L160" s="3"/>
      <c r="M160" s="3"/>
      <c r="N160" s="3"/>
      <c r="O160" s="3"/>
      <c r="P160" s="3"/>
      <c r="Q160" s="3"/>
      <c r="R160" s="3"/>
    </row>
    <row r="161" spans="2:18" ht="16.5">
      <c r="B161" s="4"/>
      <c r="C161" s="3"/>
      <c r="D161" s="3"/>
      <c r="E161" s="3"/>
      <c r="F161" s="3"/>
      <c r="G161" s="3"/>
      <c r="H161" s="3"/>
      <c r="I161" s="3"/>
      <c r="J161" s="3"/>
      <c r="K161" s="5"/>
      <c r="L161" s="3"/>
      <c r="M161" s="3"/>
      <c r="N161" s="3"/>
      <c r="O161" s="3"/>
      <c r="P161" s="3"/>
      <c r="Q161" s="3"/>
      <c r="R161" s="3"/>
    </row>
    <row r="162" spans="2:18" ht="16.5">
      <c r="B162" s="4"/>
      <c r="C162" s="3"/>
      <c r="D162" s="3"/>
      <c r="E162" s="3"/>
      <c r="F162" s="3"/>
      <c r="G162" s="3"/>
      <c r="H162" s="3"/>
      <c r="I162" s="3"/>
      <c r="J162" s="3"/>
      <c r="K162" s="5"/>
      <c r="L162" s="3"/>
      <c r="M162" s="3"/>
      <c r="N162" s="3"/>
      <c r="O162" s="3"/>
      <c r="P162" s="3"/>
      <c r="Q162" s="3"/>
      <c r="R162" s="3"/>
    </row>
    <row r="163" spans="2:18" ht="16.5">
      <c r="B163" s="4"/>
      <c r="C163" s="3"/>
      <c r="D163" s="3"/>
      <c r="E163" s="3"/>
      <c r="F163" s="3"/>
      <c r="G163" s="3"/>
      <c r="H163" s="3"/>
      <c r="I163" s="3"/>
      <c r="J163" s="3"/>
      <c r="K163" s="5"/>
      <c r="L163" s="3"/>
      <c r="M163" s="3"/>
      <c r="N163" s="3"/>
      <c r="O163" s="3"/>
      <c r="P163" s="3"/>
      <c r="Q163" s="3"/>
      <c r="R163" s="3"/>
    </row>
    <row r="164" spans="2:18" ht="16.5">
      <c r="B164" s="4"/>
      <c r="C164" s="3"/>
      <c r="D164" s="3"/>
      <c r="E164" s="3"/>
      <c r="F164" s="3"/>
      <c r="G164" s="3"/>
      <c r="H164" s="3"/>
      <c r="I164" s="3"/>
      <c r="J164" s="3"/>
      <c r="K164" s="5"/>
      <c r="L164" s="3"/>
      <c r="M164" s="3"/>
      <c r="N164" s="3"/>
      <c r="O164" s="3"/>
      <c r="P164" s="3"/>
      <c r="Q164" s="3"/>
      <c r="R164" s="3"/>
    </row>
    <row r="165" spans="2:18" ht="16.5">
      <c r="B165" s="4"/>
      <c r="C165" s="3"/>
      <c r="D165" s="3"/>
      <c r="E165" s="3"/>
      <c r="F165" s="3"/>
      <c r="G165" s="3"/>
      <c r="H165" s="3"/>
      <c r="I165" s="3"/>
      <c r="J165" s="3"/>
      <c r="K165" s="5"/>
      <c r="L165" s="3"/>
      <c r="M165" s="3"/>
      <c r="N165" s="3"/>
      <c r="O165" s="3"/>
      <c r="P165" s="3"/>
      <c r="Q165" s="3"/>
      <c r="R165" s="3"/>
    </row>
    <row r="166" spans="2:18" ht="16.5">
      <c r="B166" s="4"/>
      <c r="C166" s="3"/>
      <c r="D166" s="3"/>
      <c r="E166" s="3"/>
      <c r="F166" s="3"/>
      <c r="G166" s="3"/>
      <c r="H166" s="3"/>
      <c r="I166" s="3"/>
      <c r="J166" s="3"/>
      <c r="K166" s="5"/>
      <c r="L166" s="3"/>
      <c r="M166" s="3"/>
      <c r="N166" s="3"/>
      <c r="O166" s="3"/>
      <c r="P166" s="3"/>
      <c r="Q166" s="3"/>
      <c r="R166" s="3"/>
    </row>
    <row r="167" spans="2:18" ht="16.5">
      <c r="B167" s="4"/>
      <c r="C167" s="3"/>
      <c r="D167" s="3"/>
      <c r="E167" s="3"/>
      <c r="F167" s="3"/>
      <c r="G167" s="3"/>
      <c r="H167" s="3"/>
      <c r="I167" s="3"/>
      <c r="J167" s="3"/>
      <c r="K167" s="5"/>
      <c r="L167" s="3"/>
      <c r="M167" s="3"/>
      <c r="N167" s="3"/>
      <c r="O167" s="3"/>
      <c r="P167" s="3"/>
      <c r="Q167" s="3"/>
      <c r="R167" s="3"/>
    </row>
    <row r="168" spans="2:18" ht="16.5">
      <c r="B168" s="4"/>
      <c r="C168" s="3"/>
      <c r="D168" s="3"/>
      <c r="E168" s="3"/>
      <c r="F168" s="3"/>
      <c r="G168" s="3"/>
      <c r="H168" s="3"/>
      <c r="I168" s="3"/>
      <c r="J168" s="3"/>
      <c r="K168" s="5"/>
      <c r="L168" s="3"/>
      <c r="M168" s="3"/>
      <c r="N168" s="3"/>
      <c r="O168" s="3"/>
      <c r="P168" s="3"/>
      <c r="Q168" s="3"/>
      <c r="R168" s="3"/>
    </row>
    <row r="169" spans="2:18" ht="16.5">
      <c r="B169" s="4"/>
      <c r="C169" s="3"/>
      <c r="D169" s="3"/>
      <c r="E169" s="3"/>
      <c r="F169" s="3"/>
      <c r="G169" s="3"/>
      <c r="H169" s="3"/>
      <c r="I169" s="3"/>
      <c r="J169" s="3"/>
      <c r="K169" s="5"/>
      <c r="L169" s="3"/>
      <c r="M169" s="3"/>
      <c r="N169" s="3"/>
      <c r="O169" s="3"/>
      <c r="P169" s="3"/>
      <c r="Q169" s="3"/>
      <c r="R169" s="3"/>
    </row>
    <row r="170" spans="2:18" ht="16.5">
      <c r="B170" s="4"/>
      <c r="C170" s="3"/>
      <c r="D170" s="3"/>
      <c r="E170" s="3"/>
      <c r="F170" s="3"/>
      <c r="G170" s="3"/>
      <c r="H170" s="3"/>
      <c r="I170" s="3"/>
      <c r="J170" s="3"/>
      <c r="K170" s="5"/>
      <c r="L170" s="3"/>
      <c r="M170" s="3"/>
      <c r="N170" s="3"/>
      <c r="O170" s="3"/>
      <c r="P170" s="3"/>
      <c r="Q170" s="3"/>
      <c r="R170" s="3"/>
    </row>
    <row r="171" spans="2:18" ht="16.5">
      <c r="B171" s="4"/>
      <c r="C171" s="3"/>
      <c r="D171" s="3"/>
      <c r="E171" s="3"/>
      <c r="F171" s="3"/>
      <c r="G171" s="3"/>
      <c r="H171" s="3"/>
      <c r="I171" s="3"/>
      <c r="J171" s="3"/>
      <c r="K171" s="5"/>
      <c r="L171" s="3"/>
      <c r="M171" s="3"/>
      <c r="N171" s="3"/>
      <c r="O171" s="3"/>
      <c r="P171" s="3"/>
      <c r="Q171" s="3"/>
      <c r="R171" s="3"/>
    </row>
    <row r="172" spans="2:18" ht="16.5">
      <c r="B172" s="4"/>
      <c r="C172" s="3"/>
      <c r="D172" s="3"/>
      <c r="E172" s="3"/>
      <c r="F172" s="3"/>
      <c r="G172" s="3"/>
      <c r="H172" s="3"/>
      <c r="I172" s="3"/>
      <c r="J172" s="3"/>
      <c r="K172" s="5"/>
      <c r="L172" s="3"/>
      <c r="M172" s="3"/>
      <c r="N172" s="3"/>
      <c r="O172" s="3"/>
      <c r="P172" s="3"/>
      <c r="Q172" s="3"/>
      <c r="R172" s="3"/>
    </row>
    <row r="173" spans="2:18" ht="16.5">
      <c r="B173" s="4"/>
      <c r="C173" s="3"/>
      <c r="D173" s="3"/>
      <c r="E173" s="3"/>
      <c r="F173" s="3"/>
      <c r="G173" s="3"/>
      <c r="H173" s="3"/>
      <c r="I173" s="3"/>
      <c r="J173" s="3"/>
      <c r="K173" s="5"/>
      <c r="L173" s="3"/>
      <c r="M173" s="3"/>
      <c r="N173" s="3"/>
      <c r="O173" s="3"/>
      <c r="P173" s="3"/>
      <c r="Q173" s="3"/>
      <c r="R173" s="3"/>
    </row>
    <row r="174" spans="2:18" ht="16.5">
      <c r="B174" s="4"/>
      <c r="C174" s="3"/>
      <c r="D174" s="3"/>
      <c r="E174" s="3"/>
      <c r="F174" s="3"/>
      <c r="G174" s="3"/>
      <c r="H174" s="3"/>
      <c r="I174" s="3"/>
      <c r="J174" s="3"/>
      <c r="K174" s="5"/>
      <c r="L174" s="3"/>
      <c r="M174" s="3"/>
      <c r="N174" s="3"/>
      <c r="O174" s="3"/>
      <c r="P174" s="3"/>
      <c r="Q174" s="3"/>
      <c r="R174" s="3"/>
    </row>
    <row r="175" spans="2:18" ht="16.5">
      <c r="B175" s="4"/>
      <c r="C175" s="3"/>
      <c r="D175" s="3"/>
      <c r="E175" s="3"/>
      <c r="F175" s="3"/>
      <c r="G175" s="3"/>
      <c r="H175" s="3"/>
      <c r="I175" s="3"/>
      <c r="J175" s="3"/>
      <c r="K175" s="5"/>
      <c r="L175" s="3"/>
      <c r="M175" s="3"/>
      <c r="N175" s="3"/>
      <c r="O175" s="3"/>
      <c r="P175" s="3"/>
      <c r="Q175" s="3"/>
      <c r="R175" s="3"/>
    </row>
    <row r="176" spans="2:18" ht="16.5">
      <c r="B176" s="4"/>
      <c r="C176" s="3"/>
      <c r="D176" s="3"/>
      <c r="E176" s="3"/>
      <c r="F176" s="3"/>
      <c r="G176" s="3"/>
      <c r="H176" s="3"/>
      <c r="I176" s="3"/>
      <c r="J176" s="3"/>
      <c r="K176" s="5"/>
      <c r="L176" s="3"/>
      <c r="M176" s="3"/>
      <c r="N176" s="3"/>
      <c r="O176" s="3"/>
      <c r="P176" s="3"/>
      <c r="Q176" s="3"/>
      <c r="R176" s="3"/>
    </row>
    <row r="177" spans="2:21" ht="16.5">
      <c r="B177" s="4"/>
      <c r="C177" s="3"/>
      <c r="D177" s="3"/>
      <c r="E177" s="3"/>
      <c r="F177" s="3"/>
      <c r="G177" s="3"/>
      <c r="H177" s="3"/>
      <c r="I177" s="3"/>
      <c r="J177" s="3"/>
      <c r="K177" s="5"/>
      <c r="L177" s="3"/>
      <c r="M177" s="3"/>
      <c r="N177" s="3"/>
      <c r="O177" s="3"/>
      <c r="P177" s="3"/>
      <c r="Q177" s="3"/>
      <c r="R177" s="3"/>
      <c r="S177" s="5"/>
      <c r="T177" s="5"/>
      <c r="U177" s="2"/>
    </row>
    <row r="178" spans="2:21" ht="16.5">
      <c r="B178" s="4"/>
      <c r="C178" s="3"/>
      <c r="D178" s="3"/>
      <c r="E178" s="3"/>
      <c r="F178" s="3"/>
      <c r="G178" s="3"/>
      <c r="H178" s="3"/>
      <c r="I178" s="3"/>
      <c r="J178" s="3"/>
      <c r="K178" s="5"/>
      <c r="L178" s="3"/>
      <c r="M178" s="3"/>
      <c r="N178" s="3"/>
      <c r="O178" s="3"/>
      <c r="P178" s="3"/>
      <c r="Q178" s="3"/>
      <c r="R178" s="3"/>
      <c r="S178" s="5"/>
      <c r="T178" s="5"/>
      <c r="U178" s="2"/>
    </row>
    <row r="179" spans="2:21" ht="16.5">
      <c r="B179" s="4"/>
      <c r="C179" s="3"/>
      <c r="D179" s="3"/>
      <c r="E179" s="3"/>
      <c r="F179" s="3"/>
      <c r="G179" s="3"/>
      <c r="H179" s="3"/>
      <c r="I179" s="3"/>
      <c r="J179" s="3"/>
      <c r="K179" s="5"/>
      <c r="L179" s="3"/>
      <c r="M179" s="3"/>
      <c r="N179" s="3"/>
      <c r="O179" s="3"/>
      <c r="P179" s="3"/>
      <c r="Q179" s="3"/>
      <c r="R179" s="3"/>
      <c r="S179" s="5"/>
      <c r="T179" s="5"/>
      <c r="U179" s="2"/>
    </row>
    <row r="180" spans="2:21" ht="16.5">
      <c r="B180" s="4"/>
      <c r="C180" s="3"/>
      <c r="D180" s="3"/>
      <c r="E180" s="3"/>
      <c r="F180" s="3"/>
      <c r="G180" s="3"/>
      <c r="H180" s="3"/>
      <c r="I180" s="3"/>
      <c r="J180" s="3"/>
      <c r="K180" s="5"/>
      <c r="L180" s="3"/>
      <c r="M180" s="3"/>
      <c r="N180" s="3"/>
      <c r="O180" s="3"/>
      <c r="P180" s="3"/>
      <c r="Q180" s="3"/>
      <c r="R180" s="3"/>
      <c r="S180" s="5"/>
      <c r="T180" s="5"/>
      <c r="U180" s="2"/>
    </row>
    <row r="181" spans="2:21" ht="16.5">
      <c r="B181" s="4"/>
      <c r="C181" s="3"/>
      <c r="D181" s="3"/>
      <c r="E181" s="3"/>
      <c r="F181" s="3"/>
      <c r="G181" s="3"/>
      <c r="H181" s="3"/>
      <c r="I181" s="3"/>
      <c r="J181" s="3"/>
      <c r="K181" s="5"/>
      <c r="L181" s="3"/>
      <c r="M181" s="3"/>
      <c r="N181" s="3"/>
      <c r="O181" s="3"/>
      <c r="P181" s="3"/>
      <c r="Q181" s="3"/>
      <c r="R181" s="3"/>
      <c r="S181" s="5"/>
      <c r="T181" s="5"/>
      <c r="U181" s="2"/>
    </row>
    <row r="182" spans="2:21" ht="16.5">
      <c r="B182" s="4"/>
      <c r="C182" s="3"/>
      <c r="D182" s="3"/>
      <c r="E182" s="3"/>
      <c r="F182" s="3"/>
      <c r="G182" s="3"/>
      <c r="H182" s="3"/>
      <c r="I182" s="3"/>
      <c r="J182" s="3"/>
      <c r="K182" s="5"/>
      <c r="L182" s="3"/>
      <c r="M182" s="3"/>
      <c r="N182" s="3"/>
      <c r="O182" s="3"/>
      <c r="P182" s="3"/>
      <c r="Q182" s="3"/>
      <c r="R182" s="3"/>
      <c r="S182" s="5"/>
      <c r="T182" s="5"/>
      <c r="U182" s="2"/>
    </row>
    <row r="183" spans="2:21" ht="16.5">
      <c r="B183" s="4"/>
      <c r="C183" s="3"/>
      <c r="D183" s="3"/>
      <c r="E183" s="3"/>
      <c r="F183" s="3"/>
      <c r="G183" s="3"/>
      <c r="H183" s="3"/>
      <c r="I183" s="3"/>
      <c r="J183" s="3"/>
      <c r="K183" s="5"/>
      <c r="L183" s="3"/>
      <c r="M183" s="3"/>
      <c r="N183" s="3"/>
      <c r="O183" s="3"/>
      <c r="P183" s="3"/>
      <c r="Q183" s="3"/>
      <c r="R183" s="3"/>
      <c r="S183" s="5"/>
      <c r="T183" s="5"/>
      <c r="U183" s="2"/>
    </row>
    <row r="184" spans="2:21" ht="16.5">
      <c r="B184" s="4"/>
      <c r="C184" s="3"/>
      <c r="D184" s="3"/>
      <c r="E184" s="3"/>
      <c r="F184" s="3"/>
      <c r="G184" s="3"/>
      <c r="H184" s="3"/>
      <c r="I184" s="3"/>
      <c r="J184" s="3"/>
      <c r="K184" s="5"/>
      <c r="L184" s="3"/>
      <c r="M184" s="3"/>
      <c r="N184" s="3"/>
      <c r="O184" s="3"/>
      <c r="P184" s="3"/>
      <c r="Q184" s="3"/>
      <c r="R184" s="3"/>
      <c r="S184" s="5"/>
      <c r="T184" s="5"/>
      <c r="U184" s="2"/>
    </row>
    <row r="185" spans="2:21" ht="16.5">
      <c r="B185" s="4"/>
      <c r="C185" s="3"/>
      <c r="D185" s="3"/>
      <c r="E185" s="3"/>
      <c r="F185" s="3"/>
      <c r="G185" s="3"/>
      <c r="H185" s="3"/>
      <c r="I185" s="3"/>
      <c r="J185" s="3"/>
      <c r="K185" s="5"/>
      <c r="L185" s="3"/>
      <c r="M185" s="3"/>
      <c r="N185" s="3"/>
      <c r="O185" s="3"/>
      <c r="P185" s="3"/>
      <c r="Q185" s="3"/>
      <c r="R185" s="3"/>
      <c r="S185" s="5"/>
      <c r="T185" s="5"/>
      <c r="U185" s="2"/>
    </row>
    <row r="186" spans="2:21" ht="16.5">
      <c r="B186" s="4"/>
      <c r="C186" s="3"/>
      <c r="D186" s="3"/>
      <c r="E186" s="3"/>
      <c r="F186" s="3"/>
      <c r="G186" s="3"/>
      <c r="H186" s="3"/>
      <c r="I186" s="3"/>
      <c r="J186" s="3"/>
      <c r="K186" s="5"/>
      <c r="L186" s="3"/>
      <c r="M186" s="3"/>
      <c r="N186" s="3"/>
      <c r="O186" s="3"/>
      <c r="P186" s="3"/>
      <c r="Q186" s="3"/>
      <c r="R186" s="3"/>
      <c r="S186" s="5"/>
      <c r="T186" s="5"/>
      <c r="U186" s="2"/>
    </row>
    <row r="187" spans="2:21" ht="16.5">
      <c r="B187" s="4"/>
      <c r="C187" s="3"/>
      <c r="D187" s="3"/>
      <c r="E187" s="3"/>
      <c r="F187" s="3"/>
      <c r="G187" s="3"/>
      <c r="H187" s="3"/>
      <c r="I187" s="3"/>
      <c r="J187" s="3"/>
      <c r="K187" s="5"/>
      <c r="L187" s="3"/>
      <c r="M187" s="3"/>
      <c r="N187" s="3"/>
      <c r="O187" s="3"/>
      <c r="P187" s="3"/>
      <c r="Q187" s="3"/>
      <c r="R187" s="3"/>
      <c r="S187" s="5"/>
      <c r="T187" s="5"/>
      <c r="U187" s="2"/>
    </row>
    <row r="188" spans="2:21" ht="16.5">
      <c r="B188" s="4"/>
      <c r="C188" s="3"/>
      <c r="D188" s="3"/>
      <c r="E188" s="3"/>
      <c r="F188" s="3"/>
      <c r="G188" s="3"/>
      <c r="H188" s="3"/>
      <c r="I188" s="3"/>
      <c r="J188" s="3"/>
      <c r="K188" s="5"/>
      <c r="L188" s="3"/>
      <c r="M188" s="3"/>
      <c r="N188" s="3"/>
      <c r="O188" s="3"/>
      <c r="P188" s="3"/>
      <c r="Q188" s="3"/>
      <c r="R188" s="3"/>
      <c r="S188" s="5"/>
      <c r="T188" s="5"/>
      <c r="U188" s="2"/>
    </row>
    <row r="189" spans="2:21" ht="16.5">
      <c r="B189" s="4"/>
      <c r="C189" s="3"/>
      <c r="D189" s="3"/>
      <c r="E189" s="3"/>
      <c r="F189" s="3"/>
      <c r="G189" s="3"/>
      <c r="H189" s="3"/>
      <c r="I189" s="3"/>
      <c r="J189" s="3"/>
      <c r="K189" s="5"/>
      <c r="L189" s="3"/>
      <c r="M189" s="3"/>
      <c r="N189" s="3"/>
      <c r="O189" s="3"/>
      <c r="P189" s="3"/>
      <c r="Q189" s="3"/>
      <c r="R189" s="3"/>
      <c r="S189" s="5"/>
      <c r="T189" s="5"/>
      <c r="U189" s="2"/>
    </row>
    <row r="190" spans="2:21" ht="16.5">
      <c r="B190" s="4"/>
      <c r="C190" s="3"/>
      <c r="D190" s="3"/>
      <c r="E190" s="3"/>
      <c r="F190" s="3"/>
      <c r="G190" s="3"/>
      <c r="H190" s="3"/>
      <c r="I190" s="3"/>
      <c r="J190" s="3"/>
      <c r="K190" s="5"/>
      <c r="L190" s="3"/>
      <c r="M190" s="3"/>
      <c r="N190" s="3"/>
      <c r="O190" s="3"/>
      <c r="P190" s="3"/>
      <c r="Q190" s="3"/>
      <c r="R190" s="3"/>
      <c r="S190" s="5"/>
      <c r="T190" s="5"/>
      <c r="U190" s="2"/>
    </row>
    <row r="191" spans="2:21" ht="16.5">
      <c r="B191" s="4"/>
      <c r="C191" s="3"/>
      <c r="D191" s="3"/>
      <c r="E191" s="3"/>
      <c r="F191" s="3"/>
      <c r="G191" s="3"/>
      <c r="H191" s="3"/>
      <c r="I191" s="3"/>
      <c r="J191" s="3"/>
      <c r="K191" s="5"/>
      <c r="L191" s="3"/>
      <c r="M191" s="3"/>
      <c r="N191" s="3"/>
      <c r="O191" s="3"/>
      <c r="P191" s="3"/>
      <c r="Q191" s="3"/>
      <c r="R191" s="3"/>
      <c r="S191" s="5"/>
      <c r="T191" s="5"/>
      <c r="U191" s="2"/>
    </row>
    <row r="192" spans="2:21" ht="16.5">
      <c r="B192" s="4"/>
      <c r="C192" s="3"/>
      <c r="D192" s="3"/>
      <c r="E192" s="3"/>
      <c r="F192" s="3"/>
      <c r="G192" s="3"/>
      <c r="H192" s="3"/>
      <c r="I192" s="3"/>
      <c r="J192" s="3"/>
      <c r="K192" s="5"/>
      <c r="L192" s="3"/>
      <c r="M192" s="3"/>
      <c r="N192" s="3"/>
      <c r="O192" s="3"/>
      <c r="P192" s="3"/>
      <c r="Q192" s="3"/>
      <c r="R192" s="3"/>
      <c r="S192" s="5"/>
      <c r="T192" s="5"/>
      <c r="U192" s="2"/>
    </row>
  </sheetData>
  <phoneticPr fontId="51" type="noConversion"/>
  <pageMargins left="0.7" right="0.7" top="0.75" bottom="0.75" header="0.3" footer="0.3"/>
  <pageSetup paperSize="9" scale="86" orientation="portrait" r:id="rId1"/>
  <colBreaks count="1" manualBreakCount="1">
    <brk id="1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7"/>
  <sheetViews>
    <sheetView view="pageBreakPreview" zoomScaleNormal="100" zoomScaleSheetLayoutView="100" workbookViewId="0">
      <selection activeCell="A2" sqref="A2"/>
    </sheetView>
  </sheetViews>
  <sheetFormatPr defaultRowHeight="16.5"/>
  <sheetData>
    <row r="1" spans="1:28" ht="20.25">
      <c r="A1" s="789"/>
      <c r="B1" s="720"/>
      <c r="C1" s="720"/>
      <c r="D1" s="720"/>
      <c r="E1" s="720"/>
      <c r="F1" s="720"/>
      <c r="G1" s="720"/>
      <c r="H1" s="720"/>
      <c r="I1" s="720"/>
      <c r="J1" s="720"/>
      <c r="K1" s="720"/>
      <c r="L1" s="720"/>
      <c r="M1" s="720"/>
      <c r="N1" s="720"/>
      <c r="O1" s="720"/>
      <c r="P1" s="720"/>
      <c r="Q1" s="720"/>
      <c r="R1" s="720"/>
      <c r="S1" s="719"/>
      <c r="T1" s="731"/>
      <c r="U1" s="731"/>
      <c r="V1" s="720"/>
      <c r="W1" s="719"/>
      <c r="X1" s="731"/>
      <c r="Y1" s="732"/>
      <c r="Z1" s="713"/>
      <c r="AA1" s="713"/>
      <c r="AB1" s="713"/>
    </row>
    <row r="2" spans="1:28" ht="20.25">
      <c r="A2" s="720" t="s">
        <v>483</v>
      </c>
      <c r="B2" s="720"/>
      <c r="C2" s="720"/>
      <c r="D2" s="720"/>
      <c r="E2" s="720"/>
      <c r="F2" s="720"/>
      <c r="G2" s="720"/>
      <c r="H2" s="720"/>
      <c r="I2" s="720"/>
      <c r="J2" s="720"/>
      <c r="K2" s="720"/>
      <c r="L2" s="720"/>
      <c r="M2" s="720" t="s">
        <v>456</v>
      </c>
      <c r="N2" s="720"/>
      <c r="O2" s="720"/>
      <c r="P2" s="720"/>
      <c r="Q2" s="720"/>
      <c r="R2" s="720"/>
      <c r="S2" s="720"/>
      <c r="T2" s="720"/>
      <c r="U2" s="720"/>
      <c r="V2" s="720"/>
      <c r="W2" s="720"/>
      <c r="X2" s="720"/>
      <c r="Y2" s="720"/>
      <c r="Z2" s="716"/>
      <c r="AA2" s="716"/>
      <c r="AB2" s="716"/>
    </row>
    <row r="3" spans="1:28" ht="21" thickBot="1">
      <c r="A3" s="722" t="s">
        <v>457</v>
      </c>
      <c r="B3" s="733"/>
      <c r="C3" s="733"/>
      <c r="D3" s="733"/>
      <c r="E3" s="733"/>
      <c r="F3" s="733"/>
      <c r="G3" s="733"/>
      <c r="H3" s="733"/>
      <c r="I3" s="733"/>
      <c r="J3" s="733"/>
      <c r="K3" s="733"/>
      <c r="L3" s="733"/>
      <c r="M3" s="724"/>
      <c r="N3" s="733"/>
      <c r="O3" s="733"/>
      <c r="P3" s="733"/>
      <c r="Q3" s="733"/>
      <c r="R3" s="733"/>
      <c r="S3" s="733"/>
      <c r="T3" s="733"/>
      <c r="U3" s="733"/>
      <c r="V3" s="733"/>
      <c r="W3" s="733"/>
      <c r="X3" s="733"/>
      <c r="Y3" s="723" t="s">
        <v>458</v>
      </c>
      <c r="Z3" s="716"/>
      <c r="AA3" s="714"/>
      <c r="AB3" s="714"/>
    </row>
    <row r="4" spans="1:28" ht="21" thickTop="1">
      <c r="A4" s="799"/>
      <c r="B4" s="755" t="s">
        <v>459</v>
      </c>
      <c r="C4" s="756"/>
      <c r="D4" s="756"/>
      <c r="E4" s="757"/>
      <c r="F4" s="755" t="s">
        <v>460</v>
      </c>
      <c r="G4" s="758"/>
      <c r="H4" s="758"/>
      <c r="I4" s="758"/>
      <c r="J4" s="1176" t="s">
        <v>461</v>
      </c>
      <c r="K4" s="1177"/>
      <c r="L4" s="1177"/>
      <c r="M4" s="796" t="s">
        <v>0</v>
      </c>
      <c r="N4" s="755" t="s">
        <v>462</v>
      </c>
      <c r="O4" s="756"/>
      <c r="P4" s="756"/>
      <c r="Q4" s="757"/>
      <c r="R4" s="759" t="s">
        <v>463</v>
      </c>
      <c r="S4" s="760"/>
      <c r="T4" s="760"/>
      <c r="U4" s="761"/>
      <c r="V4" s="759" t="s">
        <v>464</v>
      </c>
      <c r="W4" s="758"/>
      <c r="X4" s="738"/>
      <c r="Y4" s="801"/>
      <c r="Z4" s="716"/>
      <c r="AA4" s="715"/>
      <c r="AB4" s="715"/>
    </row>
    <row r="5" spans="1:28" ht="20.25">
      <c r="A5" s="799" t="s">
        <v>10</v>
      </c>
      <c r="B5" s="734" t="s">
        <v>220</v>
      </c>
      <c r="C5" s="734" t="s">
        <v>465</v>
      </c>
      <c r="D5" s="734" t="s">
        <v>466</v>
      </c>
      <c r="E5" s="727" t="s">
        <v>467</v>
      </c>
      <c r="F5" s="734" t="s">
        <v>220</v>
      </c>
      <c r="G5" s="734" t="s">
        <v>465</v>
      </c>
      <c r="H5" s="734" t="s">
        <v>466</v>
      </c>
      <c r="I5" s="734" t="s">
        <v>467</v>
      </c>
      <c r="J5" s="734" t="s">
        <v>220</v>
      </c>
      <c r="K5" s="734" t="s">
        <v>465</v>
      </c>
      <c r="L5" s="735" t="s">
        <v>466</v>
      </c>
      <c r="M5" s="726" t="s">
        <v>467</v>
      </c>
      <c r="N5" s="762" t="s">
        <v>220</v>
      </c>
      <c r="O5" s="762" t="s">
        <v>465</v>
      </c>
      <c r="P5" s="762" t="s">
        <v>466</v>
      </c>
      <c r="Q5" s="762" t="s">
        <v>467</v>
      </c>
      <c r="R5" s="762" t="s">
        <v>220</v>
      </c>
      <c r="S5" s="763" t="s">
        <v>468</v>
      </c>
      <c r="T5" s="764" t="s">
        <v>466</v>
      </c>
      <c r="U5" s="739" t="s">
        <v>467</v>
      </c>
      <c r="V5" s="763" t="s">
        <v>220</v>
      </c>
      <c r="W5" s="764" t="s">
        <v>468</v>
      </c>
      <c r="X5" s="764" t="s">
        <v>466</v>
      </c>
      <c r="Y5" s="801" t="s">
        <v>21</v>
      </c>
      <c r="Z5" s="716"/>
      <c r="AA5" s="715"/>
      <c r="AB5" s="715"/>
    </row>
    <row r="6" spans="1:28" ht="20.25">
      <c r="A6" s="799" t="s">
        <v>469</v>
      </c>
      <c r="B6" s="763"/>
      <c r="C6" s="765" t="s">
        <v>470</v>
      </c>
      <c r="D6" s="763"/>
      <c r="E6" s="763" t="s">
        <v>471</v>
      </c>
      <c r="F6" s="766"/>
      <c r="G6" s="765" t="s">
        <v>470</v>
      </c>
      <c r="H6" s="763"/>
      <c r="I6" s="763" t="s">
        <v>471</v>
      </c>
      <c r="J6" s="766"/>
      <c r="K6" s="767" t="s">
        <v>470</v>
      </c>
      <c r="L6" s="762"/>
      <c r="M6" s="800" t="s">
        <v>471</v>
      </c>
      <c r="N6" s="762"/>
      <c r="O6" s="801" t="s">
        <v>470</v>
      </c>
      <c r="P6" s="768"/>
      <c r="Q6" s="801" t="s">
        <v>472</v>
      </c>
      <c r="R6" s="762"/>
      <c r="S6" s="767" t="s">
        <v>470</v>
      </c>
      <c r="T6" s="764"/>
      <c r="U6" s="764" t="s">
        <v>471</v>
      </c>
      <c r="V6" s="769"/>
      <c r="W6" s="765" t="s">
        <v>470</v>
      </c>
      <c r="X6" s="764"/>
      <c r="Y6" s="801" t="s">
        <v>27</v>
      </c>
      <c r="Z6" s="716"/>
      <c r="AA6" s="715"/>
      <c r="AB6" s="715"/>
    </row>
    <row r="7" spans="1:28" ht="20.25">
      <c r="A7" s="798"/>
      <c r="B7" s="736" t="s">
        <v>136</v>
      </c>
      <c r="C7" s="736" t="s">
        <v>473</v>
      </c>
      <c r="D7" s="736" t="s">
        <v>474</v>
      </c>
      <c r="E7" s="736" t="s">
        <v>475</v>
      </c>
      <c r="F7" s="736" t="s">
        <v>136</v>
      </c>
      <c r="G7" s="736" t="s">
        <v>473</v>
      </c>
      <c r="H7" s="736" t="s">
        <v>474</v>
      </c>
      <c r="I7" s="736" t="s">
        <v>475</v>
      </c>
      <c r="J7" s="736" t="s">
        <v>136</v>
      </c>
      <c r="K7" s="736" t="s">
        <v>473</v>
      </c>
      <c r="L7" s="737" t="s">
        <v>474</v>
      </c>
      <c r="M7" s="770" t="s">
        <v>475</v>
      </c>
      <c r="N7" s="737" t="s">
        <v>136</v>
      </c>
      <c r="O7" s="737" t="s">
        <v>473</v>
      </c>
      <c r="P7" s="737" t="s">
        <v>474</v>
      </c>
      <c r="Q7" s="797" t="s">
        <v>476</v>
      </c>
      <c r="R7" s="737" t="s">
        <v>136</v>
      </c>
      <c r="S7" s="771" t="s">
        <v>473</v>
      </c>
      <c r="T7" s="738" t="s">
        <v>474</v>
      </c>
      <c r="U7" s="725" t="s">
        <v>477</v>
      </c>
      <c r="V7" s="737" t="s">
        <v>136</v>
      </c>
      <c r="W7" s="736" t="s">
        <v>473</v>
      </c>
      <c r="X7" s="738" t="s">
        <v>474</v>
      </c>
      <c r="Y7" s="797"/>
      <c r="Z7" s="716"/>
      <c r="AA7" s="715"/>
      <c r="AB7" s="715"/>
    </row>
    <row r="8" spans="1:28">
      <c r="A8" s="799"/>
      <c r="B8" s="735"/>
      <c r="C8" s="739"/>
      <c r="D8" s="739"/>
      <c r="E8" s="739"/>
      <c r="F8" s="739"/>
      <c r="G8" s="739"/>
      <c r="H8" s="739"/>
      <c r="I8" s="739"/>
      <c r="J8" s="739"/>
      <c r="K8" s="739"/>
      <c r="L8" s="739"/>
      <c r="M8" s="799"/>
      <c r="N8" s="739"/>
      <c r="O8" s="739"/>
      <c r="P8" s="739"/>
      <c r="Q8" s="799"/>
      <c r="R8" s="739"/>
      <c r="S8" s="728"/>
      <c r="T8" s="739"/>
      <c r="U8" s="728"/>
      <c r="V8" s="739"/>
      <c r="W8" s="739"/>
      <c r="X8" s="739"/>
      <c r="Y8" s="801"/>
      <c r="Z8" s="715"/>
      <c r="AA8" s="715"/>
      <c r="AB8" s="715"/>
    </row>
    <row r="9" spans="1:28">
      <c r="A9" s="729" t="s">
        <v>199</v>
      </c>
      <c r="B9" s="772">
        <v>4189151</v>
      </c>
      <c r="C9" s="772">
        <v>12089</v>
      </c>
      <c r="D9" s="772">
        <v>3982180</v>
      </c>
      <c r="E9" s="772">
        <v>194882</v>
      </c>
      <c r="F9" s="772">
        <v>3236301</v>
      </c>
      <c r="G9" s="772">
        <v>4736</v>
      </c>
      <c r="H9" s="772">
        <v>3158231</v>
      </c>
      <c r="I9" s="772">
        <v>73334</v>
      </c>
      <c r="J9" s="772">
        <v>263612</v>
      </c>
      <c r="K9" s="772">
        <v>2281</v>
      </c>
      <c r="L9" s="772">
        <v>231885</v>
      </c>
      <c r="M9" s="772">
        <v>29446</v>
      </c>
      <c r="N9" s="772">
        <v>680014</v>
      </c>
      <c r="O9" s="772">
        <v>4709</v>
      </c>
      <c r="P9" s="772">
        <v>589863</v>
      </c>
      <c r="Q9" s="772">
        <v>85442</v>
      </c>
      <c r="R9" s="772">
        <v>9224</v>
      </c>
      <c r="S9" s="772">
        <v>363</v>
      </c>
      <c r="T9" s="772">
        <v>2201</v>
      </c>
      <c r="U9" s="772">
        <v>6660</v>
      </c>
      <c r="V9" s="772">
        <v>288594</v>
      </c>
      <c r="W9" s="772">
        <v>3060</v>
      </c>
      <c r="X9" s="772">
        <v>285534</v>
      </c>
      <c r="Y9" s="730" t="s">
        <v>199</v>
      </c>
      <c r="Z9" s="743"/>
      <c r="AA9" s="743"/>
      <c r="AB9" s="743"/>
    </row>
    <row r="10" spans="1:28">
      <c r="A10" s="729" t="s">
        <v>200</v>
      </c>
      <c r="B10" s="772">
        <v>4303774</v>
      </c>
      <c r="C10" s="772">
        <v>12560</v>
      </c>
      <c r="D10" s="772">
        <v>4093075</v>
      </c>
      <c r="E10" s="772">
        <v>198139</v>
      </c>
      <c r="F10" s="772">
        <v>3353586</v>
      </c>
      <c r="G10" s="772">
        <v>5005</v>
      </c>
      <c r="H10" s="772">
        <v>3274200</v>
      </c>
      <c r="I10" s="772">
        <v>74381</v>
      </c>
      <c r="J10" s="772">
        <v>255119</v>
      </c>
      <c r="K10" s="772">
        <v>2426</v>
      </c>
      <c r="L10" s="772">
        <v>223197</v>
      </c>
      <c r="M10" s="772">
        <v>29496</v>
      </c>
      <c r="N10" s="772">
        <v>685114</v>
      </c>
      <c r="O10" s="772">
        <v>4760</v>
      </c>
      <c r="P10" s="772">
        <v>593335</v>
      </c>
      <c r="Q10" s="772">
        <v>87019</v>
      </c>
      <c r="R10" s="772">
        <v>9955</v>
      </c>
      <c r="S10" s="772">
        <v>369</v>
      </c>
      <c r="T10" s="772">
        <v>2343</v>
      </c>
      <c r="U10" s="772">
        <v>7243</v>
      </c>
      <c r="V10" s="772">
        <v>288691</v>
      </c>
      <c r="W10" s="772">
        <v>3362</v>
      </c>
      <c r="X10" s="772">
        <v>285329</v>
      </c>
      <c r="Y10" s="730" t="s">
        <v>200</v>
      </c>
      <c r="Z10" s="743"/>
      <c r="AA10" s="743"/>
      <c r="AB10" s="743"/>
    </row>
    <row r="11" spans="1:28">
      <c r="A11" s="729" t="s">
        <v>201</v>
      </c>
      <c r="B11" s="772">
        <v>4402396</v>
      </c>
      <c r="C11" s="772">
        <v>13030</v>
      </c>
      <c r="D11" s="772">
        <v>4189858</v>
      </c>
      <c r="E11" s="772">
        <v>199508</v>
      </c>
      <c r="F11" s="772">
        <v>3453701</v>
      </c>
      <c r="G11" s="772">
        <v>5224</v>
      </c>
      <c r="H11" s="772">
        <v>3374929</v>
      </c>
      <c r="I11" s="772">
        <v>73548</v>
      </c>
      <c r="J11" s="772">
        <v>249366</v>
      </c>
      <c r="K11" s="772">
        <v>2583</v>
      </c>
      <c r="L11" s="772">
        <v>216757</v>
      </c>
      <c r="M11" s="772">
        <v>30026</v>
      </c>
      <c r="N11" s="772">
        <v>688600</v>
      </c>
      <c r="O11" s="772">
        <v>4825</v>
      </c>
      <c r="P11" s="772">
        <v>595650</v>
      </c>
      <c r="Q11" s="772">
        <v>88125</v>
      </c>
      <c r="R11" s="772">
        <v>10729</v>
      </c>
      <c r="S11" s="772">
        <v>398</v>
      </c>
      <c r="T11" s="772">
        <v>2522</v>
      </c>
      <c r="U11" s="772">
        <v>7809</v>
      </c>
      <c r="V11" s="772">
        <v>318200</v>
      </c>
      <c r="W11" s="772">
        <v>3784</v>
      </c>
      <c r="X11" s="772">
        <v>314416</v>
      </c>
      <c r="Y11" s="730" t="s">
        <v>201</v>
      </c>
      <c r="Z11" s="743"/>
      <c r="AA11" s="743"/>
      <c r="AB11" s="743"/>
    </row>
    <row r="12" spans="1:28">
      <c r="A12" s="729" t="s">
        <v>202</v>
      </c>
      <c r="B12" s="772">
        <v>4525170</v>
      </c>
      <c r="C12" s="772">
        <v>13332</v>
      </c>
      <c r="D12" s="772">
        <v>4306352</v>
      </c>
      <c r="E12" s="772">
        <v>205486</v>
      </c>
      <c r="F12" s="772">
        <v>3568546</v>
      </c>
      <c r="G12" s="772">
        <v>5332</v>
      </c>
      <c r="H12" s="772">
        <v>3490054</v>
      </c>
      <c r="I12" s="772">
        <v>73160</v>
      </c>
      <c r="J12" s="772">
        <v>246912</v>
      </c>
      <c r="K12" s="772">
        <v>2738</v>
      </c>
      <c r="L12" s="772">
        <v>212872</v>
      </c>
      <c r="M12" s="772">
        <v>31302</v>
      </c>
      <c r="N12" s="772">
        <v>698313</v>
      </c>
      <c r="O12" s="772">
        <v>4856</v>
      </c>
      <c r="P12" s="772">
        <v>600599</v>
      </c>
      <c r="Q12" s="772">
        <v>92858</v>
      </c>
      <c r="R12" s="772">
        <v>11399</v>
      </c>
      <c r="S12" s="772">
        <v>406</v>
      </c>
      <c r="T12" s="772">
        <v>2827</v>
      </c>
      <c r="U12" s="772">
        <v>8166</v>
      </c>
      <c r="V12" s="772">
        <v>322367</v>
      </c>
      <c r="W12" s="772">
        <v>4068</v>
      </c>
      <c r="X12" s="772">
        <v>318299</v>
      </c>
      <c r="Y12" s="730" t="s">
        <v>202</v>
      </c>
      <c r="Z12" s="743"/>
      <c r="AA12" s="743"/>
      <c r="AB12" s="743"/>
    </row>
    <row r="13" spans="1:28">
      <c r="A13" s="729">
        <v>2014</v>
      </c>
      <c r="B13" s="772">
        <v>4694527</v>
      </c>
      <c r="C13" s="772">
        <v>13693</v>
      </c>
      <c r="D13" s="772">
        <v>4470417</v>
      </c>
      <c r="E13" s="772">
        <v>210417</v>
      </c>
      <c r="F13" s="772">
        <v>3723310</v>
      </c>
      <c r="G13" s="772">
        <v>5497</v>
      </c>
      <c r="H13" s="772">
        <v>3645446</v>
      </c>
      <c r="I13" s="772">
        <v>72367</v>
      </c>
      <c r="J13" s="772">
        <v>242118</v>
      </c>
      <c r="K13" s="772">
        <v>2895</v>
      </c>
      <c r="L13" s="772">
        <v>206290</v>
      </c>
      <c r="M13" s="772">
        <v>32933</v>
      </c>
      <c r="N13" s="772">
        <v>717059</v>
      </c>
      <c r="O13" s="772">
        <v>4886</v>
      </c>
      <c r="P13" s="772">
        <v>615520</v>
      </c>
      <c r="Q13" s="772">
        <v>96653</v>
      </c>
      <c r="R13" s="772">
        <v>12040</v>
      </c>
      <c r="S13" s="772">
        <v>415</v>
      </c>
      <c r="T13" s="772">
        <v>3161</v>
      </c>
      <c r="U13" s="772">
        <v>8464</v>
      </c>
      <c r="V13" s="772">
        <v>329290</v>
      </c>
      <c r="W13" s="772">
        <v>4323</v>
      </c>
      <c r="X13" s="772">
        <v>324967</v>
      </c>
      <c r="Y13" s="730">
        <v>2014</v>
      </c>
      <c r="Z13" s="743"/>
      <c r="AA13" s="743"/>
      <c r="AB13" s="743"/>
    </row>
    <row r="14" spans="1:28">
      <c r="A14" s="740">
        <v>2015</v>
      </c>
      <c r="B14" s="780">
        <f t="shared" ref="B14:X14" si="0">(B15+B37+B48)</f>
        <v>4917091</v>
      </c>
      <c r="C14" s="781">
        <f t="shared" si="0"/>
        <v>14206</v>
      </c>
      <c r="D14" s="780">
        <f t="shared" si="0"/>
        <v>4687698</v>
      </c>
      <c r="E14" s="781">
        <f t="shared" si="0"/>
        <v>215187</v>
      </c>
      <c r="F14" s="781">
        <f t="shared" si="0"/>
        <v>3929660</v>
      </c>
      <c r="G14" s="781">
        <f t="shared" si="0"/>
        <v>5728</v>
      </c>
      <c r="H14" s="781">
        <f t="shared" si="0"/>
        <v>3850274</v>
      </c>
      <c r="I14" s="781">
        <f t="shared" si="0"/>
        <v>73658</v>
      </c>
      <c r="J14" s="781">
        <f t="shared" si="0"/>
        <v>236196</v>
      </c>
      <c r="K14" s="781">
        <f t="shared" si="0"/>
        <v>3141</v>
      </c>
      <c r="L14" s="781">
        <f t="shared" si="0"/>
        <v>199795</v>
      </c>
      <c r="M14" s="781">
        <f t="shared" si="0"/>
        <v>33260</v>
      </c>
      <c r="N14" s="781">
        <f t="shared" si="0"/>
        <v>738370</v>
      </c>
      <c r="O14" s="781">
        <f t="shared" si="0"/>
        <v>4932</v>
      </c>
      <c r="P14" s="781">
        <f t="shared" si="0"/>
        <v>634165</v>
      </c>
      <c r="Q14" s="781">
        <f t="shared" si="0"/>
        <v>99273</v>
      </c>
      <c r="R14" s="781">
        <f t="shared" si="0"/>
        <v>12865</v>
      </c>
      <c r="S14" s="781">
        <f t="shared" si="0"/>
        <v>405</v>
      </c>
      <c r="T14" s="781">
        <f t="shared" si="0"/>
        <v>3464</v>
      </c>
      <c r="U14" s="781">
        <f t="shared" si="0"/>
        <v>8996</v>
      </c>
      <c r="V14" s="781">
        <f t="shared" si="0"/>
        <v>344918</v>
      </c>
      <c r="W14" s="781">
        <f t="shared" si="0"/>
        <v>4610</v>
      </c>
      <c r="X14" s="781">
        <f t="shared" si="0"/>
        <v>340308</v>
      </c>
      <c r="Y14" s="741">
        <v>2015</v>
      </c>
      <c r="Z14" s="742"/>
      <c r="AA14" s="742"/>
      <c r="AB14" s="742"/>
    </row>
    <row r="15" spans="1:28">
      <c r="A15" s="773" t="s">
        <v>42</v>
      </c>
      <c r="B15" s="782">
        <f>SUM(B16:B36)</f>
        <v>3664046</v>
      </c>
      <c r="C15" s="783">
        <f t="shared" ref="C15:X15" si="1">SUM(C16:C36)</f>
        <v>10400</v>
      </c>
      <c r="D15" s="783">
        <f t="shared" si="1"/>
        <v>3496561</v>
      </c>
      <c r="E15" s="783">
        <f t="shared" si="1"/>
        <v>157085</v>
      </c>
      <c r="F15" s="783">
        <f t="shared" si="1"/>
        <v>2944229</v>
      </c>
      <c r="G15" s="783">
        <f t="shared" si="1"/>
        <v>4280</v>
      </c>
      <c r="H15" s="783">
        <f t="shared" si="1"/>
        <v>2889227</v>
      </c>
      <c r="I15" s="783">
        <f t="shared" si="1"/>
        <v>50722</v>
      </c>
      <c r="J15" s="783">
        <f t="shared" si="1"/>
        <v>174072</v>
      </c>
      <c r="K15" s="783">
        <f t="shared" si="1"/>
        <v>2280</v>
      </c>
      <c r="L15" s="783">
        <f t="shared" si="1"/>
        <v>146880</v>
      </c>
      <c r="M15" s="783">
        <f t="shared" si="1"/>
        <v>24912</v>
      </c>
      <c r="N15" s="783">
        <f t="shared" si="1"/>
        <v>536097</v>
      </c>
      <c r="O15" s="783">
        <f t="shared" si="1"/>
        <v>3542</v>
      </c>
      <c r="P15" s="783">
        <f t="shared" si="1"/>
        <v>457967</v>
      </c>
      <c r="Q15" s="783">
        <f t="shared" si="1"/>
        <v>74588</v>
      </c>
      <c r="R15" s="783">
        <f>SUM(R16:R36)</f>
        <v>9648</v>
      </c>
      <c r="S15" s="783">
        <f t="shared" si="1"/>
        <v>298</v>
      </c>
      <c r="T15" s="783">
        <f>SUM(T16:T36)</f>
        <v>2487</v>
      </c>
      <c r="U15" s="783">
        <f t="shared" si="1"/>
        <v>6863</v>
      </c>
      <c r="V15" s="790">
        <f t="shared" si="1"/>
        <v>241382</v>
      </c>
      <c r="W15" s="790">
        <f t="shared" si="1"/>
        <v>3252</v>
      </c>
      <c r="X15" s="790">
        <f t="shared" si="1"/>
        <v>238130</v>
      </c>
      <c r="Y15" s="718" t="s">
        <v>43</v>
      </c>
      <c r="Z15" s="742"/>
      <c r="AA15" s="743"/>
      <c r="AB15" s="743"/>
    </row>
    <row r="16" spans="1:28">
      <c r="A16" s="774" t="s">
        <v>44</v>
      </c>
      <c r="B16" s="784">
        <f>SUM(C16:E16)</f>
        <v>455150</v>
      </c>
      <c r="C16" s="784">
        <f>SUM(G16,K16,O16,S16)</f>
        <v>1485</v>
      </c>
      <c r="D16" s="784">
        <f>SUM(H16,L16,P16,T16)</f>
        <v>436778</v>
      </c>
      <c r="E16" s="784">
        <f>SUM(I16,M16,Q16,U16)</f>
        <v>16887</v>
      </c>
      <c r="F16" s="784">
        <f>SUM(G16:I16)</f>
        <v>384817</v>
      </c>
      <c r="G16" s="772">
        <v>603</v>
      </c>
      <c r="H16" s="772">
        <v>376965</v>
      </c>
      <c r="I16" s="772">
        <v>7249</v>
      </c>
      <c r="J16" s="784">
        <f>SUM(K16:M16)</f>
        <v>20738</v>
      </c>
      <c r="K16" s="772">
        <v>384</v>
      </c>
      <c r="L16" s="772">
        <v>17624</v>
      </c>
      <c r="M16" s="743">
        <v>2730</v>
      </c>
      <c r="N16" s="784">
        <f>SUM(O16:Q16)</f>
        <v>48800</v>
      </c>
      <c r="O16" s="772">
        <v>448</v>
      </c>
      <c r="P16" s="772">
        <v>41984</v>
      </c>
      <c r="Q16" s="772">
        <v>6368</v>
      </c>
      <c r="R16" s="784">
        <f>SUM(S16:U16)</f>
        <v>795</v>
      </c>
      <c r="S16" s="772">
        <v>50</v>
      </c>
      <c r="T16" s="772">
        <v>205</v>
      </c>
      <c r="U16" s="772">
        <v>540</v>
      </c>
      <c r="V16" s="791">
        <f>SUM(W16:X16)</f>
        <v>22860</v>
      </c>
      <c r="W16" s="792">
        <v>326</v>
      </c>
      <c r="X16" s="793">
        <v>22534</v>
      </c>
      <c r="Y16" s="775" t="s">
        <v>45</v>
      </c>
      <c r="Z16" s="743"/>
      <c r="AA16" s="743"/>
      <c r="AB16" s="743"/>
    </row>
    <row r="17" spans="1:25">
      <c r="A17" s="774" t="s">
        <v>46</v>
      </c>
      <c r="B17" s="784">
        <f t="shared" ref="B17:B47" si="2">SUM(C17:E17)</f>
        <v>322510</v>
      </c>
      <c r="C17" s="784">
        <f t="shared" ref="C17:E36" si="3">SUM(G17,K17,O17,S17)</f>
        <v>790</v>
      </c>
      <c r="D17" s="784">
        <f t="shared" si="3"/>
        <v>309716</v>
      </c>
      <c r="E17" s="784">
        <f t="shared" si="3"/>
        <v>12004</v>
      </c>
      <c r="F17" s="784">
        <f t="shared" ref="F17:F36" si="4">SUM(G17:I17)</f>
        <v>276751</v>
      </c>
      <c r="G17" s="772">
        <v>339</v>
      </c>
      <c r="H17" s="772">
        <v>270530</v>
      </c>
      <c r="I17" s="772">
        <v>5882</v>
      </c>
      <c r="J17" s="784">
        <f t="shared" ref="J17:J47" si="5">SUM(K17:M17)</f>
        <v>13461</v>
      </c>
      <c r="K17" s="772">
        <v>143</v>
      </c>
      <c r="L17" s="772">
        <v>11302</v>
      </c>
      <c r="M17" s="772">
        <v>2016</v>
      </c>
      <c r="N17" s="784">
        <f t="shared" ref="N17:N47" si="6">SUM(O17:Q17)</f>
        <v>31823</v>
      </c>
      <c r="O17" s="772">
        <v>287</v>
      </c>
      <c r="P17" s="772">
        <v>27767</v>
      </c>
      <c r="Q17" s="772">
        <v>3769</v>
      </c>
      <c r="R17" s="784">
        <f t="shared" ref="R17:R47" si="7">SUM(S17:U17)</f>
        <v>475</v>
      </c>
      <c r="S17" s="772">
        <v>21</v>
      </c>
      <c r="T17" s="772">
        <v>117</v>
      </c>
      <c r="U17" s="776">
        <v>337</v>
      </c>
      <c r="V17" s="791">
        <f t="shared" ref="V17:V48" si="8">SUM(W17:X17)</f>
        <v>25336</v>
      </c>
      <c r="W17" s="792">
        <v>257</v>
      </c>
      <c r="X17" s="793">
        <v>25079</v>
      </c>
      <c r="Y17" s="775" t="s">
        <v>47</v>
      </c>
    </row>
    <row r="18" spans="1:25">
      <c r="A18" s="774" t="s">
        <v>48</v>
      </c>
      <c r="B18" s="784">
        <f t="shared" si="2"/>
        <v>203504</v>
      </c>
      <c r="C18" s="784">
        <f t="shared" si="3"/>
        <v>494</v>
      </c>
      <c r="D18" s="784">
        <f t="shared" si="3"/>
        <v>192751</v>
      </c>
      <c r="E18" s="784">
        <f t="shared" si="3"/>
        <v>10259</v>
      </c>
      <c r="F18" s="784">
        <f t="shared" si="4"/>
        <v>168590</v>
      </c>
      <c r="G18" s="772">
        <v>177</v>
      </c>
      <c r="H18" s="772">
        <v>164241</v>
      </c>
      <c r="I18" s="772">
        <v>4172</v>
      </c>
      <c r="J18" s="784">
        <f t="shared" si="5"/>
        <v>9675</v>
      </c>
      <c r="K18" s="772">
        <v>137</v>
      </c>
      <c r="L18" s="772">
        <v>7868</v>
      </c>
      <c r="M18" s="772">
        <v>1670</v>
      </c>
      <c r="N18" s="784">
        <f t="shared" si="6"/>
        <v>24903</v>
      </c>
      <c r="O18" s="772">
        <v>167</v>
      </c>
      <c r="P18" s="772">
        <v>20537</v>
      </c>
      <c r="Q18" s="772">
        <v>4199</v>
      </c>
      <c r="R18" s="784">
        <f t="shared" si="7"/>
        <v>336</v>
      </c>
      <c r="S18" s="772">
        <v>13</v>
      </c>
      <c r="T18" s="772">
        <v>105</v>
      </c>
      <c r="U18" s="776">
        <v>218</v>
      </c>
      <c r="V18" s="791">
        <f t="shared" si="8"/>
        <v>13603</v>
      </c>
      <c r="W18" s="792">
        <v>207</v>
      </c>
      <c r="X18" s="793">
        <v>13396</v>
      </c>
      <c r="Y18" s="775" t="s">
        <v>49</v>
      </c>
    </row>
    <row r="19" spans="1:25">
      <c r="A19" s="774" t="s">
        <v>50</v>
      </c>
      <c r="B19" s="784">
        <f t="shared" si="2"/>
        <v>282905</v>
      </c>
      <c r="C19" s="784">
        <f t="shared" si="3"/>
        <v>632</v>
      </c>
      <c r="D19" s="784">
        <f t="shared" si="3"/>
        <v>270999</v>
      </c>
      <c r="E19" s="784">
        <f t="shared" si="3"/>
        <v>11274</v>
      </c>
      <c r="F19" s="784">
        <f t="shared" si="4"/>
        <v>227191</v>
      </c>
      <c r="G19" s="772">
        <v>234</v>
      </c>
      <c r="H19" s="772">
        <v>221674</v>
      </c>
      <c r="I19" s="772">
        <v>5283</v>
      </c>
      <c r="J19" s="784">
        <f t="shared" si="5"/>
        <v>14677</v>
      </c>
      <c r="K19" s="772">
        <v>161</v>
      </c>
      <c r="L19" s="772">
        <v>12895</v>
      </c>
      <c r="M19" s="772">
        <v>1621</v>
      </c>
      <c r="N19" s="784">
        <f t="shared" si="6"/>
        <v>40557</v>
      </c>
      <c r="O19" s="772">
        <v>217</v>
      </c>
      <c r="P19" s="772">
        <v>36304</v>
      </c>
      <c r="Q19" s="772">
        <v>4036</v>
      </c>
      <c r="R19" s="784">
        <f t="shared" si="7"/>
        <v>480</v>
      </c>
      <c r="S19" s="772">
        <v>20</v>
      </c>
      <c r="T19" s="772">
        <v>126</v>
      </c>
      <c r="U19" s="772">
        <v>334</v>
      </c>
      <c r="V19" s="791">
        <f t="shared" si="8"/>
        <v>25242</v>
      </c>
      <c r="W19" s="792">
        <v>235</v>
      </c>
      <c r="X19" s="793">
        <v>25007</v>
      </c>
      <c r="Y19" s="775" t="s">
        <v>51</v>
      </c>
    </row>
    <row r="20" spans="1:25">
      <c r="A20" s="774" t="s">
        <v>52</v>
      </c>
      <c r="B20" s="784">
        <f t="shared" si="2"/>
        <v>105398</v>
      </c>
      <c r="C20" s="784">
        <f t="shared" si="3"/>
        <v>268</v>
      </c>
      <c r="D20" s="784">
        <f t="shared" si="3"/>
        <v>100784</v>
      </c>
      <c r="E20" s="784">
        <f t="shared" si="3"/>
        <v>4346</v>
      </c>
      <c r="F20" s="784">
        <f t="shared" si="4"/>
        <v>86041</v>
      </c>
      <c r="G20" s="772">
        <v>91</v>
      </c>
      <c r="H20" s="772">
        <v>84095</v>
      </c>
      <c r="I20" s="772">
        <v>1855</v>
      </c>
      <c r="J20" s="784">
        <f t="shared" si="5"/>
        <v>5140</v>
      </c>
      <c r="K20" s="772">
        <v>61</v>
      </c>
      <c r="L20" s="772">
        <v>4540</v>
      </c>
      <c r="M20" s="772">
        <v>539</v>
      </c>
      <c r="N20" s="784">
        <f t="shared" si="6"/>
        <v>14081</v>
      </c>
      <c r="O20" s="772">
        <v>107</v>
      </c>
      <c r="P20" s="772">
        <v>12115</v>
      </c>
      <c r="Q20" s="772">
        <v>1859</v>
      </c>
      <c r="R20" s="784">
        <f t="shared" si="7"/>
        <v>136</v>
      </c>
      <c r="S20" s="772">
        <v>9</v>
      </c>
      <c r="T20" s="772">
        <v>34</v>
      </c>
      <c r="U20" s="772">
        <v>93</v>
      </c>
      <c r="V20" s="791">
        <f t="shared" si="8"/>
        <v>10582</v>
      </c>
      <c r="W20" s="792">
        <v>113</v>
      </c>
      <c r="X20" s="793">
        <v>10469</v>
      </c>
      <c r="Y20" s="775" t="s">
        <v>53</v>
      </c>
    </row>
    <row r="21" spans="1:25">
      <c r="A21" s="774" t="s">
        <v>54</v>
      </c>
      <c r="B21" s="784">
        <f t="shared" si="2"/>
        <v>215512</v>
      </c>
      <c r="C21" s="784">
        <f t="shared" si="3"/>
        <v>560</v>
      </c>
      <c r="D21" s="784">
        <f t="shared" si="3"/>
        <v>205002</v>
      </c>
      <c r="E21" s="784">
        <f t="shared" si="3"/>
        <v>9950</v>
      </c>
      <c r="F21" s="784">
        <f t="shared" si="4"/>
        <v>168996</v>
      </c>
      <c r="G21" s="772">
        <v>245</v>
      </c>
      <c r="H21" s="772">
        <v>165679</v>
      </c>
      <c r="I21" s="772">
        <v>3072</v>
      </c>
      <c r="J21" s="784">
        <f t="shared" si="5"/>
        <v>10646</v>
      </c>
      <c r="K21" s="772">
        <v>122</v>
      </c>
      <c r="L21" s="772">
        <v>9205</v>
      </c>
      <c r="M21" s="772">
        <v>1319</v>
      </c>
      <c r="N21" s="784">
        <f t="shared" si="6"/>
        <v>34953</v>
      </c>
      <c r="O21" s="772">
        <v>176</v>
      </c>
      <c r="P21" s="772">
        <v>29928</v>
      </c>
      <c r="Q21" s="772">
        <v>4849</v>
      </c>
      <c r="R21" s="784">
        <f t="shared" si="7"/>
        <v>917</v>
      </c>
      <c r="S21" s="772">
        <v>17</v>
      </c>
      <c r="T21" s="772">
        <v>190</v>
      </c>
      <c r="U21" s="772">
        <v>710</v>
      </c>
      <c r="V21" s="791">
        <f t="shared" si="8"/>
        <v>15774</v>
      </c>
      <c r="W21" s="792">
        <v>172</v>
      </c>
      <c r="X21" s="793">
        <v>15602</v>
      </c>
      <c r="Y21" s="775" t="s">
        <v>55</v>
      </c>
    </row>
    <row r="22" spans="1:25">
      <c r="A22" s="774" t="s">
        <v>56</v>
      </c>
      <c r="B22" s="784">
        <f t="shared" si="2"/>
        <v>284245</v>
      </c>
      <c r="C22" s="784">
        <f t="shared" si="3"/>
        <v>640</v>
      </c>
      <c r="D22" s="784">
        <f t="shared" si="3"/>
        <v>270983</v>
      </c>
      <c r="E22" s="784">
        <f t="shared" si="3"/>
        <v>12622</v>
      </c>
      <c r="F22" s="784">
        <f t="shared" si="4"/>
        <v>221481</v>
      </c>
      <c r="G22" s="772">
        <v>220</v>
      </c>
      <c r="H22" s="772">
        <v>216984</v>
      </c>
      <c r="I22" s="772">
        <v>4277</v>
      </c>
      <c r="J22" s="784">
        <f t="shared" si="5"/>
        <v>15691</v>
      </c>
      <c r="K22" s="772">
        <v>164</v>
      </c>
      <c r="L22" s="772">
        <v>13362</v>
      </c>
      <c r="M22" s="772">
        <v>2165</v>
      </c>
      <c r="N22" s="784">
        <f t="shared" si="6"/>
        <v>46378</v>
      </c>
      <c r="O22" s="772">
        <v>242</v>
      </c>
      <c r="P22" s="772">
        <v>40416</v>
      </c>
      <c r="Q22" s="772">
        <v>5720</v>
      </c>
      <c r="R22" s="784">
        <f t="shared" si="7"/>
        <v>695</v>
      </c>
      <c r="S22" s="772">
        <v>14</v>
      </c>
      <c r="T22" s="772">
        <v>221</v>
      </c>
      <c r="U22" s="772">
        <v>460</v>
      </c>
      <c r="V22" s="791">
        <f t="shared" si="8"/>
        <v>16059</v>
      </c>
      <c r="W22" s="792">
        <v>313</v>
      </c>
      <c r="X22" s="793">
        <v>15746</v>
      </c>
      <c r="Y22" s="775" t="s">
        <v>57</v>
      </c>
    </row>
    <row r="23" spans="1:25">
      <c r="A23" s="774" t="s">
        <v>58</v>
      </c>
      <c r="B23" s="784">
        <f t="shared" si="2"/>
        <v>23312</v>
      </c>
      <c r="C23" s="784">
        <f t="shared" si="3"/>
        <v>672</v>
      </c>
      <c r="D23" s="784">
        <f t="shared" si="3"/>
        <v>22067</v>
      </c>
      <c r="E23" s="784">
        <f t="shared" si="3"/>
        <v>573</v>
      </c>
      <c r="F23" s="784">
        <f t="shared" si="4"/>
        <v>20058</v>
      </c>
      <c r="G23" s="772">
        <v>449</v>
      </c>
      <c r="H23" s="772">
        <v>19299</v>
      </c>
      <c r="I23" s="772">
        <v>310</v>
      </c>
      <c r="J23" s="784">
        <f t="shared" si="5"/>
        <v>946</v>
      </c>
      <c r="K23" s="772">
        <v>103</v>
      </c>
      <c r="L23" s="772">
        <v>829</v>
      </c>
      <c r="M23" s="772">
        <v>14</v>
      </c>
      <c r="N23" s="784">
        <f t="shared" si="6"/>
        <v>2269</v>
      </c>
      <c r="O23" s="772">
        <v>98</v>
      </c>
      <c r="P23" s="772">
        <v>1930</v>
      </c>
      <c r="Q23" s="772">
        <v>241</v>
      </c>
      <c r="R23" s="784">
        <f t="shared" si="7"/>
        <v>39</v>
      </c>
      <c r="S23" s="772">
        <v>22</v>
      </c>
      <c r="T23" s="772">
        <v>9</v>
      </c>
      <c r="U23" s="772">
        <v>8</v>
      </c>
      <c r="V23" s="791">
        <f t="shared" si="8"/>
        <v>997</v>
      </c>
      <c r="W23" s="792">
        <v>32</v>
      </c>
      <c r="X23" s="793">
        <v>965</v>
      </c>
      <c r="Y23" s="775" t="s">
        <v>59</v>
      </c>
    </row>
    <row r="24" spans="1:25">
      <c r="A24" s="774" t="s">
        <v>60</v>
      </c>
      <c r="B24" s="784">
        <f t="shared" si="2"/>
        <v>83826</v>
      </c>
      <c r="C24" s="784">
        <f t="shared" si="3"/>
        <v>195</v>
      </c>
      <c r="D24" s="784">
        <f t="shared" si="3"/>
        <v>80742</v>
      </c>
      <c r="E24" s="784">
        <f t="shared" si="3"/>
        <v>2889</v>
      </c>
      <c r="F24" s="784">
        <f t="shared" si="4"/>
        <v>69111</v>
      </c>
      <c r="G24" s="772">
        <v>69</v>
      </c>
      <c r="H24" s="772">
        <v>68019</v>
      </c>
      <c r="I24" s="772">
        <v>1023</v>
      </c>
      <c r="J24" s="784">
        <f t="shared" si="5"/>
        <v>4124</v>
      </c>
      <c r="K24" s="772">
        <v>50</v>
      </c>
      <c r="L24" s="772">
        <v>3625</v>
      </c>
      <c r="M24" s="772">
        <v>449</v>
      </c>
      <c r="N24" s="784">
        <f t="shared" si="6"/>
        <v>10454</v>
      </c>
      <c r="O24" s="772">
        <v>69</v>
      </c>
      <c r="P24" s="772">
        <v>9040</v>
      </c>
      <c r="Q24" s="772">
        <v>1345</v>
      </c>
      <c r="R24" s="784">
        <f t="shared" si="7"/>
        <v>137</v>
      </c>
      <c r="S24" s="772">
        <v>7</v>
      </c>
      <c r="T24" s="772">
        <v>58</v>
      </c>
      <c r="U24" s="772">
        <v>72</v>
      </c>
      <c r="V24" s="791">
        <f t="shared" si="8"/>
        <v>5387</v>
      </c>
      <c r="W24" s="792">
        <v>92</v>
      </c>
      <c r="X24" s="793">
        <v>5295</v>
      </c>
      <c r="Y24" s="775" t="s">
        <v>61</v>
      </c>
    </row>
    <row r="25" spans="1:25">
      <c r="A25" s="774" t="s">
        <v>62</v>
      </c>
      <c r="B25" s="784">
        <f t="shared" si="2"/>
        <v>180129</v>
      </c>
      <c r="C25" s="784">
        <f t="shared" si="3"/>
        <v>399</v>
      </c>
      <c r="D25" s="784">
        <f t="shared" si="3"/>
        <v>172611</v>
      </c>
      <c r="E25" s="784">
        <f t="shared" si="3"/>
        <v>7119</v>
      </c>
      <c r="F25" s="784">
        <f t="shared" si="4"/>
        <v>135551</v>
      </c>
      <c r="G25" s="772">
        <v>164</v>
      </c>
      <c r="H25" s="772">
        <v>133346</v>
      </c>
      <c r="I25" s="772">
        <v>2041</v>
      </c>
      <c r="J25" s="784">
        <f t="shared" si="5"/>
        <v>8399</v>
      </c>
      <c r="K25" s="772">
        <v>72</v>
      </c>
      <c r="L25" s="772">
        <v>7975</v>
      </c>
      <c r="M25" s="772">
        <v>352</v>
      </c>
      <c r="N25" s="784">
        <f t="shared" si="6"/>
        <v>35702</v>
      </c>
      <c r="O25" s="772">
        <v>150</v>
      </c>
      <c r="P25" s="772">
        <v>31140</v>
      </c>
      <c r="Q25" s="772">
        <v>4412</v>
      </c>
      <c r="R25" s="784">
        <f t="shared" si="7"/>
        <v>477</v>
      </c>
      <c r="S25" s="772">
        <v>13</v>
      </c>
      <c r="T25" s="772">
        <v>150</v>
      </c>
      <c r="U25" s="772">
        <v>314</v>
      </c>
      <c r="V25" s="791">
        <f t="shared" si="8"/>
        <v>9951</v>
      </c>
      <c r="W25" s="792">
        <v>104</v>
      </c>
      <c r="X25" s="793">
        <v>9847</v>
      </c>
      <c r="Y25" s="775" t="s">
        <v>63</v>
      </c>
    </row>
    <row r="26" spans="1:25">
      <c r="A26" s="774" t="s">
        <v>64</v>
      </c>
      <c r="B26" s="784">
        <f t="shared" si="2"/>
        <v>96396</v>
      </c>
      <c r="C26" s="784">
        <f t="shared" si="3"/>
        <v>232</v>
      </c>
      <c r="D26" s="784">
        <f t="shared" si="3"/>
        <v>91435</v>
      </c>
      <c r="E26" s="784">
        <f t="shared" si="3"/>
        <v>4729</v>
      </c>
      <c r="F26" s="784">
        <f t="shared" si="4"/>
        <v>79519</v>
      </c>
      <c r="G26" s="772">
        <v>86</v>
      </c>
      <c r="H26" s="772">
        <v>78773</v>
      </c>
      <c r="I26" s="772">
        <v>660</v>
      </c>
      <c r="J26" s="784">
        <f t="shared" si="5"/>
        <v>3678</v>
      </c>
      <c r="K26" s="772">
        <v>50</v>
      </c>
      <c r="L26" s="772">
        <v>3504</v>
      </c>
      <c r="M26" s="772">
        <v>124</v>
      </c>
      <c r="N26" s="784">
        <f t="shared" si="6"/>
        <v>12821</v>
      </c>
      <c r="O26" s="772">
        <v>89</v>
      </c>
      <c r="P26" s="772">
        <v>9120</v>
      </c>
      <c r="Q26" s="772">
        <v>3612</v>
      </c>
      <c r="R26" s="784">
        <f t="shared" si="7"/>
        <v>378</v>
      </c>
      <c r="S26" s="772">
        <v>7</v>
      </c>
      <c r="T26" s="772">
        <v>38</v>
      </c>
      <c r="U26" s="772">
        <v>333</v>
      </c>
      <c r="V26" s="791">
        <f t="shared" si="8"/>
        <v>4456</v>
      </c>
      <c r="W26" s="792">
        <v>102</v>
      </c>
      <c r="X26" s="793">
        <v>4354</v>
      </c>
      <c r="Y26" s="775" t="s">
        <v>65</v>
      </c>
    </row>
    <row r="27" spans="1:25">
      <c r="A27" s="774" t="s">
        <v>66</v>
      </c>
      <c r="B27" s="784">
        <f t="shared" si="2"/>
        <v>57857</v>
      </c>
      <c r="C27" s="784">
        <f t="shared" si="3"/>
        <v>249</v>
      </c>
      <c r="D27" s="784">
        <f t="shared" si="3"/>
        <v>54774</v>
      </c>
      <c r="E27" s="784">
        <f t="shared" si="3"/>
        <v>2834</v>
      </c>
      <c r="F27" s="784">
        <f t="shared" si="4"/>
        <v>47178</v>
      </c>
      <c r="G27" s="772">
        <v>82</v>
      </c>
      <c r="H27" s="772">
        <v>46702</v>
      </c>
      <c r="I27" s="772">
        <v>394</v>
      </c>
      <c r="J27" s="784">
        <f t="shared" si="5"/>
        <v>2243</v>
      </c>
      <c r="K27" s="772">
        <v>74</v>
      </c>
      <c r="L27" s="772">
        <v>2056</v>
      </c>
      <c r="M27" s="772">
        <v>113</v>
      </c>
      <c r="N27" s="784">
        <f t="shared" si="6"/>
        <v>8067</v>
      </c>
      <c r="O27" s="772">
        <v>86</v>
      </c>
      <c r="P27" s="772">
        <v>5969</v>
      </c>
      <c r="Q27" s="772">
        <v>2012</v>
      </c>
      <c r="R27" s="784">
        <f t="shared" si="7"/>
        <v>369</v>
      </c>
      <c r="S27" s="772">
        <v>7</v>
      </c>
      <c r="T27" s="772">
        <v>47</v>
      </c>
      <c r="U27" s="772">
        <v>315</v>
      </c>
      <c r="V27" s="791">
        <f t="shared" si="8"/>
        <v>2794</v>
      </c>
      <c r="W27" s="792">
        <v>14</v>
      </c>
      <c r="X27" s="793">
        <v>2780</v>
      </c>
      <c r="Y27" s="775" t="s">
        <v>67</v>
      </c>
    </row>
    <row r="28" spans="1:25">
      <c r="A28" s="774" t="s">
        <v>68</v>
      </c>
      <c r="B28" s="784">
        <f t="shared" si="2"/>
        <v>66238</v>
      </c>
      <c r="C28" s="784">
        <f t="shared" si="3"/>
        <v>289</v>
      </c>
      <c r="D28" s="784">
        <f t="shared" si="3"/>
        <v>63887</v>
      </c>
      <c r="E28" s="784">
        <f t="shared" si="3"/>
        <v>2062</v>
      </c>
      <c r="F28" s="784">
        <f t="shared" si="4"/>
        <v>49864</v>
      </c>
      <c r="G28" s="772">
        <v>111</v>
      </c>
      <c r="H28" s="772">
        <v>49232</v>
      </c>
      <c r="I28" s="772">
        <v>521</v>
      </c>
      <c r="J28" s="784">
        <f t="shared" si="5"/>
        <v>3045</v>
      </c>
      <c r="K28" s="772">
        <v>58</v>
      </c>
      <c r="L28" s="772">
        <v>2751</v>
      </c>
      <c r="M28" s="772">
        <v>236</v>
      </c>
      <c r="N28" s="784">
        <f t="shared" si="6"/>
        <v>13208</v>
      </c>
      <c r="O28" s="772">
        <v>110</v>
      </c>
      <c r="P28" s="772">
        <v>11857</v>
      </c>
      <c r="Q28" s="772">
        <v>1241</v>
      </c>
      <c r="R28" s="784">
        <f t="shared" si="7"/>
        <v>121</v>
      </c>
      <c r="S28" s="772">
        <v>10</v>
      </c>
      <c r="T28" s="772">
        <v>47</v>
      </c>
      <c r="U28" s="772">
        <v>64</v>
      </c>
      <c r="V28" s="791">
        <f t="shared" si="8"/>
        <v>5028</v>
      </c>
      <c r="W28" s="792">
        <v>65</v>
      </c>
      <c r="X28" s="793">
        <v>4963</v>
      </c>
      <c r="Y28" s="775" t="s">
        <v>69</v>
      </c>
    </row>
    <row r="29" spans="1:25">
      <c r="A29" s="774" t="s">
        <v>70</v>
      </c>
      <c r="B29" s="784">
        <f t="shared" si="2"/>
        <v>395717</v>
      </c>
      <c r="C29" s="784">
        <f t="shared" si="3"/>
        <v>725</v>
      </c>
      <c r="D29" s="784">
        <f t="shared" si="3"/>
        <v>378706</v>
      </c>
      <c r="E29" s="784">
        <f t="shared" si="3"/>
        <v>16286</v>
      </c>
      <c r="F29" s="784">
        <f t="shared" si="4"/>
        <v>338156</v>
      </c>
      <c r="G29" s="772">
        <v>298</v>
      </c>
      <c r="H29" s="772">
        <v>331477</v>
      </c>
      <c r="I29" s="772">
        <v>6381</v>
      </c>
      <c r="J29" s="784">
        <f t="shared" si="5"/>
        <v>15318</v>
      </c>
      <c r="K29" s="772">
        <v>161</v>
      </c>
      <c r="L29" s="772">
        <v>13122</v>
      </c>
      <c r="M29" s="772">
        <v>2035</v>
      </c>
      <c r="N29" s="784">
        <f t="shared" si="6"/>
        <v>41402</v>
      </c>
      <c r="O29" s="772">
        <v>246</v>
      </c>
      <c r="P29" s="772">
        <v>33813</v>
      </c>
      <c r="Q29" s="772">
        <v>7343</v>
      </c>
      <c r="R29" s="784">
        <f t="shared" si="7"/>
        <v>841</v>
      </c>
      <c r="S29" s="772">
        <v>20</v>
      </c>
      <c r="T29" s="772">
        <v>294</v>
      </c>
      <c r="U29" s="772">
        <v>527</v>
      </c>
      <c r="V29" s="791">
        <f t="shared" si="8"/>
        <v>16370</v>
      </c>
      <c r="W29" s="792">
        <v>283</v>
      </c>
      <c r="X29" s="793">
        <v>16087</v>
      </c>
      <c r="Y29" s="775" t="s">
        <v>71</v>
      </c>
    </row>
    <row r="30" spans="1:25">
      <c r="A30" s="774" t="s">
        <v>72</v>
      </c>
      <c r="B30" s="784">
        <f t="shared" si="2"/>
        <v>98173</v>
      </c>
      <c r="C30" s="784">
        <f t="shared" si="3"/>
        <v>339</v>
      </c>
      <c r="D30" s="784">
        <f t="shared" si="3"/>
        <v>92132</v>
      </c>
      <c r="E30" s="784">
        <f t="shared" si="3"/>
        <v>5702</v>
      </c>
      <c r="F30" s="784">
        <f t="shared" si="4"/>
        <v>72990</v>
      </c>
      <c r="G30" s="772">
        <v>149</v>
      </c>
      <c r="H30" s="772">
        <v>71728</v>
      </c>
      <c r="I30" s="772">
        <v>1113</v>
      </c>
      <c r="J30" s="784">
        <f t="shared" si="5"/>
        <v>4710</v>
      </c>
      <c r="K30" s="772">
        <v>62</v>
      </c>
      <c r="L30" s="772">
        <v>4113</v>
      </c>
      <c r="M30" s="772">
        <v>535</v>
      </c>
      <c r="N30" s="784">
        <f t="shared" si="6"/>
        <v>19913</v>
      </c>
      <c r="O30" s="772">
        <v>118</v>
      </c>
      <c r="P30" s="772">
        <v>16176</v>
      </c>
      <c r="Q30" s="772">
        <v>3619</v>
      </c>
      <c r="R30" s="784">
        <f t="shared" si="7"/>
        <v>560</v>
      </c>
      <c r="S30" s="772">
        <v>10</v>
      </c>
      <c r="T30" s="772">
        <v>115</v>
      </c>
      <c r="U30" s="772">
        <v>435</v>
      </c>
      <c r="V30" s="791">
        <f t="shared" si="8"/>
        <v>9951</v>
      </c>
      <c r="W30" s="792">
        <v>102</v>
      </c>
      <c r="X30" s="793">
        <v>9849</v>
      </c>
      <c r="Y30" s="775" t="s">
        <v>73</v>
      </c>
    </row>
    <row r="31" spans="1:25">
      <c r="A31" s="774" t="s">
        <v>74</v>
      </c>
      <c r="B31" s="784">
        <f t="shared" si="2"/>
        <v>89930</v>
      </c>
      <c r="C31" s="784">
        <f t="shared" si="3"/>
        <v>309</v>
      </c>
      <c r="D31" s="784">
        <f t="shared" si="3"/>
        <v>84721</v>
      </c>
      <c r="E31" s="784">
        <f t="shared" si="3"/>
        <v>4900</v>
      </c>
      <c r="F31" s="784">
        <f t="shared" si="4"/>
        <v>65392</v>
      </c>
      <c r="G31" s="772">
        <v>115</v>
      </c>
      <c r="H31" s="772">
        <v>64353</v>
      </c>
      <c r="I31" s="772">
        <v>924</v>
      </c>
      <c r="J31" s="784">
        <f t="shared" si="5"/>
        <v>4453</v>
      </c>
      <c r="K31" s="772">
        <v>62</v>
      </c>
      <c r="L31" s="772">
        <v>3920</v>
      </c>
      <c r="M31" s="772">
        <v>471</v>
      </c>
      <c r="N31" s="784">
        <f t="shared" si="6"/>
        <v>19790</v>
      </c>
      <c r="O31" s="772">
        <v>122</v>
      </c>
      <c r="P31" s="772">
        <v>16346</v>
      </c>
      <c r="Q31" s="772">
        <v>3322</v>
      </c>
      <c r="R31" s="784">
        <f t="shared" si="7"/>
        <v>295</v>
      </c>
      <c r="S31" s="772">
        <v>10</v>
      </c>
      <c r="T31" s="772">
        <v>102</v>
      </c>
      <c r="U31" s="772">
        <v>183</v>
      </c>
      <c r="V31" s="791">
        <f t="shared" si="8"/>
        <v>9984</v>
      </c>
      <c r="W31" s="792">
        <v>139</v>
      </c>
      <c r="X31" s="793">
        <v>9845</v>
      </c>
      <c r="Y31" s="775" t="s">
        <v>75</v>
      </c>
    </row>
    <row r="32" spans="1:25">
      <c r="A32" s="774" t="s">
        <v>76</v>
      </c>
      <c r="B32" s="784">
        <f t="shared" si="2"/>
        <v>151905</v>
      </c>
      <c r="C32" s="784">
        <f t="shared" si="3"/>
        <v>367</v>
      </c>
      <c r="D32" s="784">
        <f t="shared" si="3"/>
        <v>145622</v>
      </c>
      <c r="E32" s="784">
        <f t="shared" si="3"/>
        <v>5916</v>
      </c>
      <c r="F32" s="784">
        <f t="shared" si="4"/>
        <v>118659</v>
      </c>
      <c r="G32" s="772">
        <v>147</v>
      </c>
      <c r="H32" s="772">
        <v>117103</v>
      </c>
      <c r="I32" s="772">
        <v>1409</v>
      </c>
      <c r="J32" s="784">
        <f t="shared" si="5"/>
        <v>7432</v>
      </c>
      <c r="K32" s="772">
        <v>71</v>
      </c>
      <c r="L32" s="772">
        <v>6085</v>
      </c>
      <c r="M32" s="772">
        <v>1276</v>
      </c>
      <c r="N32" s="784">
        <f t="shared" si="6"/>
        <v>24916</v>
      </c>
      <c r="O32" s="772">
        <v>142</v>
      </c>
      <c r="P32" s="772">
        <v>22307</v>
      </c>
      <c r="Q32" s="772">
        <v>2467</v>
      </c>
      <c r="R32" s="784">
        <f t="shared" si="7"/>
        <v>898</v>
      </c>
      <c r="S32" s="772">
        <v>7</v>
      </c>
      <c r="T32" s="772">
        <v>127</v>
      </c>
      <c r="U32" s="772">
        <v>764</v>
      </c>
      <c r="V32" s="791">
        <f t="shared" si="8"/>
        <v>11813</v>
      </c>
      <c r="W32" s="792">
        <v>132</v>
      </c>
      <c r="X32" s="793">
        <v>11681</v>
      </c>
      <c r="Y32" s="775" t="s">
        <v>77</v>
      </c>
    </row>
    <row r="33" spans="1:25">
      <c r="A33" s="774" t="s">
        <v>78</v>
      </c>
      <c r="B33" s="784">
        <f t="shared" si="2"/>
        <v>288458</v>
      </c>
      <c r="C33" s="784">
        <f t="shared" si="3"/>
        <v>660</v>
      </c>
      <c r="D33" s="784">
        <f t="shared" si="3"/>
        <v>277266</v>
      </c>
      <c r="E33" s="784">
        <f t="shared" si="3"/>
        <v>10532</v>
      </c>
      <c r="F33" s="784">
        <f t="shared" si="4"/>
        <v>225872</v>
      </c>
      <c r="G33" s="772">
        <v>276</v>
      </c>
      <c r="H33" s="772">
        <v>222708</v>
      </c>
      <c r="I33" s="772">
        <v>2888</v>
      </c>
      <c r="J33" s="784">
        <f t="shared" si="5"/>
        <v>14085</v>
      </c>
      <c r="K33" s="772">
        <v>151</v>
      </c>
      <c r="L33" s="772">
        <v>11441</v>
      </c>
      <c r="M33" s="772">
        <v>2493</v>
      </c>
      <c r="N33" s="784">
        <f t="shared" si="6"/>
        <v>47774</v>
      </c>
      <c r="O33" s="772">
        <v>223</v>
      </c>
      <c r="P33" s="772">
        <v>42891</v>
      </c>
      <c r="Q33" s="772">
        <v>4660</v>
      </c>
      <c r="R33" s="784">
        <f t="shared" si="7"/>
        <v>727</v>
      </c>
      <c r="S33" s="772">
        <v>10</v>
      </c>
      <c r="T33" s="772">
        <v>226</v>
      </c>
      <c r="U33" s="772">
        <v>491</v>
      </c>
      <c r="V33" s="791">
        <f t="shared" si="8"/>
        <v>14838</v>
      </c>
      <c r="W33" s="792">
        <v>250</v>
      </c>
      <c r="X33" s="793">
        <v>14588</v>
      </c>
      <c r="Y33" s="775" t="s">
        <v>79</v>
      </c>
    </row>
    <row r="34" spans="1:25">
      <c r="A34" s="774" t="s">
        <v>80</v>
      </c>
      <c r="B34" s="784">
        <f t="shared" si="2"/>
        <v>151154</v>
      </c>
      <c r="C34" s="784">
        <f t="shared" si="3"/>
        <v>329</v>
      </c>
      <c r="D34" s="784">
        <f t="shared" si="3"/>
        <v>143293</v>
      </c>
      <c r="E34" s="784">
        <f t="shared" si="3"/>
        <v>7532</v>
      </c>
      <c r="F34" s="784">
        <f t="shared" si="4"/>
        <v>112041</v>
      </c>
      <c r="G34" s="772">
        <v>131</v>
      </c>
      <c r="H34" s="772">
        <v>111294</v>
      </c>
      <c r="I34" s="772">
        <v>616</v>
      </c>
      <c r="J34" s="784">
        <f t="shared" si="5"/>
        <v>9493</v>
      </c>
      <c r="K34" s="772">
        <v>58</v>
      </c>
      <c r="L34" s="772">
        <v>6217</v>
      </c>
      <c r="M34" s="772">
        <v>3218</v>
      </c>
      <c r="N34" s="784">
        <f t="shared" si="6"/>
        <v>29297</v>
      </c>
      <c r="O34" s="772">
        <v>130</v>
      </c>
      <c r="P34" s="772">
        <v>25670</v>
      </c>
      <c r="Q34" s="772">
        <v>3497</v>
      </c>
      <c r="R34" s="784">
        <f t="shared" si="7"/>
        <v>323</v>
      </c>
      <c r="S34" s="772">
        <v>10</v>
      </c>
      <c r="T34" s="772">
        <v>112</v>
      </c>
      <c r="U34" s="772">
        <v>201</v>
      </c>
      <c r="V34" s="791">
        <f t="shared" si="8"/>
        <v>9696</v>
      </c>
      <c r="W34" s="792">
        <v>104</v>
      </c>
      <c r="X34" s="793">
        <v>9592</v>
      </c>
      <c r="Y34" s="775" t="s">
        <v>81</v>
      </c>
    </row>
    <row r="35" spans="1:25">
      <c r="A35" s="774" t="s">
        <v>82</v>
      </c>
      <c r="B35" s="784">
        <f t="shared" si="2"/>
        <v>61631</v>
      </c>
      <c r="C35" s="784">
        <f t="shared" si="3"/>
        <v>319</v>
      </c>
      <c r="D35" s="784">
        <f t="shared" si="3"/>
        <v>54193</v>
      </c>
      <c r="E35" s="784">
        <f t="shared" si="3"/>
        <v>7119</v>
      </c>
      <c r="F35" s="784">
        <f t="shared" si="4"/>
        <v>39596</v>
      </c>
      <c r="G35" s="772">
        <v>115</v>
      </c>
      <c r="H35" s="772">
        <v>39095</v>
      </c>
      <c r="I35" s="772">
        <v>386</v>
      </c>
      <c r="J35" s="784">
        <f t="shared" si="5"/>
        <v>3286</v>
      </c>
      <c r="K35" s="772">
        <v>49</v>
      </c>
      <c r="L35" s="772">
        <v>2350</v>
      </c>
      <c r="M35" s="772">
        <v>887</v>
      </c>
      <c r="N35" s="784">
        <f t="shared" si="6"/>
        <v>18230</v>
      </c>
      <c r="O35" s="772">
        <v>145</v>
      </c>
      <c r="P35" s="772">
        <v>12639</v>
      </c>
      <c r="Q35" s="772">
        <v>5446</v>
      </c>
      <c r="R35" s="784">
        <f t="shared" si="7"/>
        <v>519</v>
      </c>
      <c r="S35" s="772">
        <v>10</v>
      </c>
      <c r="T35" s="772">
        <v>109</v>
      </c>
      <c r="U35" s="772">
        <v>400</v>
      </c>
      <c r="V35" s="791">
        <f t="shared" si="8"/>
        <v>5807</v>
      </c>
      <c r="W35" s="792">
        <v>119</v>
      </c>
      <c r="X35" s="793">
        <v>5688</v>
      </c>
      <c r="Y35" s="775" t="s">
        <v>83</v>
      </c>
    </row>
    <row r="36" spans="1:25">
      <c r="A36" s="774" t="s">
        <v>84</v>
      </c>
      <c r="B36" s="784">
        <f t="shared" si="2"/>
        <v>50096</v>
      </c>
      <c r="C36" s="784">
        <f t="shared" si="3"/>
        <v>447</v>
      </c>
      <c r="D36" s="784">
        <f t="shared" si="3"/>
        <v>48099</v>
      </c>
      <c r="E36" s="784">
        <f t="shared" si="3"/>
        <v>1550</v>
      </c>
      <c r="F36" s="784">
        <f t="shared" si="4"/>
        <v>36375</v>
      </c>
      <c r="G36" s="772">
        <v>179</v>
      </c>
      <c r="H36" s="772">
        <v>35930</v>
      </c>
      <c r="I36" s="772">
        <v>266</v>
      </c>
      <c r="J36" s="784">
        <f t="shared" si="5"/>
        <v>2832</v>
      </c>
      <c r="K36" s="772">
        <v>87</v>
      </c>
      <c r="L36" s="772">
        <v>2096</v>
      </c>
      <c r="M36" s="772">
        <v>649</v>
      </c>
      <c r="N36" s="784">
        <f t="shared" si="6"/>
        <v>10759</v>
      </c>
      <c r="O36" s="772">
        <v>170</v>
      </c>
      <c r="P36" s="772">
        <v>10018</v>
      </c>
      <c r="Q36" s="772">
        <v>571</v>
      </c>
      <c r="R36" s="784">
        <f t="shared" si="7"/>
        <v>130</v>
      </c>
      <c r="S36" s="772">
        <v>11</v>
      </c>
      <c r="T36" s="772">
        <v>55</v>
      </c>
      <c r="U36" s="772">
        <v>64</v>
      </c>
      <c r="V36" s="791">
        <f t="shared" si="8"/>
        <v>4854</v>
      </c>
      <c r="W36" s="792">
        <v>91</v>
      </c>
      <c r="X36" s="793">
        <v>4763</v>
      </c>
      <c r="Y36" s="775" t="s">
        <v>85</v>
      </c>
    </row>
    <row r="37" spans="1:25">
      <c r="A37" s="773" t="s">
        <v>86</v>
      </c>
      <c r="B37" s="782">
        <f t="shared" ref="B37:X37" si="9">SUM(B38:B47)</f>
        <v>1253045</v>
      </c>
      <c r="C37" s="783">
        <f>SUM(C38:C47)</f>
        <v>3806</v>
      </c>
      <c r="D37" s="783">
        <f>SUM(D38:D47)</f>
        <v>1191137</v>
      </c>
      <c r="E37" s="783">
        <f t="shared" si="9"/>
        <v>58102</v>
      </c>
      <c r="F37" s="783">
        <f t="shared" si="9"/>
        <v>985431</v>
      </c>
      <c r="G37" s="783">
        <f t="shared" si="9"/>
        <v>1448</v>
      </c>
      <c r="H37" s="783">
        <f t="shared" si="9"/>
        <v>961047</v>
      </c>
      <c r="I37" s="783">
        <f t="shared" si="9"/>
        <v>22936</v>
      </c>
      <c r="J37" s="783">
        <f t="shared" si="9"/>
        <v>62124</v>
      </c>
      <c r="K37" s="783">
        <f t="shared" si="9"/>
        <v>861</v>
      </c>
      <c r="L37" s="783">
        <f t="shared" si="9"/>
        <v>52915</v>
      </c>
      <c r="M37" s="783">
        <f t="shared" si="9"/>
        <v>8348</v>
      </c>
      <c r="N37" s="783">
        <f t="shared" si="9"/>
        <v>202273</v>
      </c>
      <c r="O37" s="783">
        <f t="shared" si="9"/>
        <v>1390</v>
      </c>
      <c r="P37" s="783">
        <f t="shared" si="9"/>
        <v>176198</v>
      </c>
      <c r="Q37" s="783">
        <f t="shared" si="9"/>
        <v>24685</v>
      </c>
      <c r="R37" s="783">
        <f>SUM(R38:R47)</f>
        <v>3217</v>
      </c>
      <c r="S37" s="783">
        <f t="shared" si="9"/>
        <v>107</v>
      </c>
      <c r="T37" s="783">
        <f t="shared" si="9"/>
        <v>977</v>
      </c>
      <c r="U37" s="783">
        <f t="shared" si="9"/>
        <v>2133</v>
      </c>
      <c r="V37" s="790">
        <f>SUM(V38:V47)</f>
        <v>97262</v>
      </c>
      <c r="W37" s="790">
        <f t="shared" si="9"/>
        <v>1348</v>
      </c>
      <c r="X37" s="790">
        <f t="shared" si="9"/>
        <v>95914</v>
      </c>
      <c r="Y37" s="777" t="s">
        <v>87</v>
      </c>
    </row>
    <row r="38" spans="1:25">
      <c r="A38" s="774" t="s">
        <v>88</v>
      </c>
      <c r="B38" s="784">
        <f t="shared" si="2"/>
        <v>138261</v>
      </c>
      <c r="C38" s="784">
        <f t="shared" ref="C38:E47" si="10">SUM(G38,K38,O38,S38)</f>
        <v>499</v>
      </c>
      <c r="D38" s="784">
        <f t="shared" si="10"/>
        <v>133039</v>
      </c>
      <c r="E38" s="784">
        <f t="shared" si="10"/>
        <v>4723</v>
      </c>
      <c r="F38" s="784">
        <f t="shared" ref="F38:F47" si="11">SUM(G38:I38)</f>
        <v>111300</v>
      </c>
      <c r="G38" s="772">
        <v>182</v>
      </c>
      <c r="H38" s="772">
        <v>109084</v>
      </c>
      <c r="I38" s="772">
        <v>2034</v>
      </c>
      <c r="J38" s="784">
        <f t="shared" si="5"/>
        <v>7223</v>
      </c>
      <c r="K38" s="772">
        <v>150</v>
      </c>
      <c r="L38" s="772">
        <v>6557</v>
      </c>
      <c r="M38" s="772">
        <v>516</v>
      </c>
      <c r="N38" s="784">
        <f>SUM(O38:Q38)</f>
        <v>19448</v>
      </c>
      <c r="O38" s="772">
        <v>150</v>
      </c>
      <c r="P38" s="772">
        <v>17310</v>
      </c>
      <c r="Q38" s="772">
        <v>1988</v>
      </c>
      <c r="R38" s="784">
        <f t="shared" si="7"/>
        <v>290</v>
      </c>
      <c r="S38" s="772">
        <v>17</v>
      </c>
      <c r="T38" s="772">
        <v>88</v>
      </c>
      <c r="U38" s="772">
        <v>185</v>
      </c>
      <c r="V38" s="791">
        <f t="shared" si="8"/>
        <v>14266</v>
      </c>
      <c r="W38" s="792">
        <v>163</v>
      </c>
      <c r="X38" s="792">
        <v>14103</v>
      </c>
      <c r="Y38" s="775" t="s">
        <v>89</v>
      </c>
    </row>
    <row r="39" spans="1:25">
      <c r="A39" s="774" t="s">
        <v>90</v>
      </c>
      <c r="B39" s="784">
        <f t="shared" si="2"/>
        <v>35661</v>
      </c>
      <c r="C39" s="784">
        <f t="shared" si="10"/>
        <v>187</v>
      </c>
      <c r="D39" s="784">
        <f t="shared" si="10"/>
        <v>34284</v>
      </c>
      <c r="E39" s="784">
        <f t="shared" si="10"/>
        <v>1190</v>
      </c>
      <c r="F39" s="784">
        <f t="shared" si="11"/>
        <v>27835</v>
      </c>
      <c r="G39" s="772">
        <v>61</v>
      </c>
      <c r="H39" s="772">
        <v>27093</v>
      </c>
      <c r="I39" s="772">
        <v>681</v>
      </c>
      <c r="J39" s="784">
        <f t="shared" si="5"/>
        <v>1942</v>
      </c>
      <c r="K39" s="772">
        <v>34</v>
      </c>
      <c r="L39" s="772">
        <v>1840</v>
      </c>
      <c r="M39" s="772">
        <v>68</v>
      </c>
      <c r="N39" s="784">
        <f t="shared" si="6"/>
        <v>5814</v>
      </c>
      <c r="O39" s="772">
        <v>84</v>
      </c>
      <c r="P39" s="772">
        <v>5319</v>
      </c>
      <c r="Q39" s="772">
        <v>411</v>
      </c>
      <c r="R39" s="784">
        <f t="shared" si="7"/>
        <v>70</v>
      </c>
      <c r="S39" s="772">
        <v>8</v>
      </c>
      <c r="T39" s="772">
        <v>32</v>
      </c>
      <c r="U39" s="772">
        <v>30</v>
      </c>
      <c r="V39" s="791">
        <f t="shared" si="8"/>
        <v>5390</v>
      </c>
      <c r="W39" s="792">
        <v>90</v>
      </c>
      <c r="X39" s="792">
        <v>5300</v>
      </c>
      <c r="Y39" s="775" t="s">
        <v>91</v>
      </c>
    </row>
    <row r="40" spans="1:25">
      <c r="A40" s="774" t="s">
        <v>92</v>
      </c>
      <c r="B40" s="784">
        <f t="shared" si="2"/>
        <v>368404</v>
      </c>
      <c r="C40" s="784">
        <f t="shared" si="10"/>
        <v>889</v>
      </c>
      <c r="D40" s="784">
        <f t="shared" si="10"/>
        <v>354560</v>
      </c>
      <c r="E40" s="784">
        <f t="shared" si="10"/>
        <v>12955</v>
      </c>
      <c r="F40" s="784">
        <f t="shared" si="11"/>
        <v>309201</v>
      </c>
      <c r="G40" s="772">
        <v>335</v>
      </c>
      <c r="H40" s="772">
        <v>302528</v>
      </c>
      <c r="I40" s="772">
        <v>6338</v>
      </c>
      <c r="J40" s="784">
        <f t="shared" si="5"/>
        <v>15548</v>
      </c>
      <c r="K40" s="772">
        <v>224</v>
      </c>
      <c r="L40" s="772">
        <v>13314</v>
      </c>
      <c r="M40" s="772">
        <v>2010</v>
      </c>
      <c r="N40" s="784">
        <f t="shared" si="6"/>
        <v>43071</v>
      </c>
      <c r="O40" s="772">
        <v>307</v>
      </c>
      <c r="P40" s="772">
        <v>38505</v>
      </c>
      <c r="Q40" s="772">
        <v>4259</v>
      </c>
      <c r="R40" s="784">
        <f t="shared" si="7"/>
        <v>584</v>
      </c>
      <c r="S40" s="772">
        <v>23</v>
      </c>
      <c r="T40" s="772">
        <v>213</v>
      </c>
      <c r="U40" s="772">
        <v>348</v>
      </c>
      <c r="V40" s="791">
        <f t="shared" si="8"/>
        <v>19411</v>
      </c>
      <c r="W40" s="792">
        <v>254</v>
      </c>
      <c r="X40" s="792">
        <v>19157</v>
      </c>
      <c r="Y40" s="775" t="s">
        <v>93</v>
      </c>
    </row>
    <row r="41" spans="1:25">
      <c r="A41" s="774" t="s">
        <v>94</v>
      </c>
      <c r="B41" s="784">
        <f t="shared" si="2"/>
        <v>61407</v>
      </c>
      <c r="C41" s="784">
        <f t="shared" si="10"/>
        <v>197</v>
      </c>
      <c r="D41" s="784">
        <f t="shared" si="10"/>
        <v>58892</v>
      </c>
      <c r="E41" s="784">
        <f t="shared" si="10"/>
        <v>2318</v>
      </c>
      <c r="F41" s="784">
        <f t="shared" si="11"/>
        <v>48903</v>
      </c>
      <c r="G41" s="772">
        <v>70</v>
      </c>
      <c r="H41" s="772">
        <v>47756</v>
      </c>
      <c r="I41" s="772">
        <v>1077</v>
      </c>
      <c r="J41" s="784">
        <f t="shared" si="5"/>
        <v>2869</v>
      </c>
      <c r="K41" s="772">
        <v>39</v>
      </c>
      <c r="L41" s="772">
        <v>2556</v>
      </c>
      <c r="M41" s="772">
        <v>274</v>
      </c>
      <c r="N41" s="784">
        <f t="shared" si="6"/>
        <v>9521</v>
      </c>
      <c r="O41" s="772">
        <v>79</v>
      </c>
      <c r="P41" s="772">
        <v>8539</v>
      </c>
      <c r="Q41" s="772">
        <v>903</v>
      </c>
      <c r="R41" s="784">
        <f t="shared" si="7"/>
        <v>114</v>
      </c>
      <c r="S41" s="772">
        <v>9</v>
      </c>
      <c r="T41" s="772">
        <v>41</v>
      </c>
      <c r="U41" s="772">
        <v>64</v>
      </c>
      <c r="V41" s="791">
        <f t="shared" si="8"/>
        <v>6022</v>
      </c>
      <c r="W41" s="792">
        <v>78</v>
      </c>
      <c r="X41" s="792">
        <v>5944</v>
      </c>
      <c r="Y41" s="775" t="s">
        <v>95</v>
      </c>
    </row>
    <row r="42" spans="1:25">
      <c r="A42" s="774" t="s">
        <v>96</v>
      </c>
      <c r="B42" s="784">
        <f t="shared" si="2"/>
        <v>244618</v>
      </c>
      <c r="C42" s="784">
        <f t="shared" si="10"/>
        <v>514</v>
      </c>
      <c r="D42" s="784">
        <f t="shared" si="10"/>
        <v>237226</v>
      </c>
      <c r="E42" s="784">
        <f t="shared" si="10"/>
        <v>6878</v>
      </c>
      <c r="F42" s="784">
        <f t="shared" si="11"/>
        <v>191740</v>
      </c>
      <c r="G42" s="772">
        <v>213</v>
      </c>
      <c r="H42" s="772">
        <v>189541</v>
      </c>
      <c r="I42" s="772">
        <v>1986</v>
      </c>
      <c r="J42" s="784">
        <f t="shared" si="5"/>
        <v>11777</v>
      </c>
      <c r="K42" s="772">
        <v>110</v>
      </c>
      <c r="L42" s="772">
        <v>10830</v>
      </c>
      <c r="M42" s="772">
        <v>837</v>
      </c>
      <c r="N42" s="784">
        <f t="shared" si="6"/>
        <v>40652</v>
      </c>
      <c r="O42" s="772">
        <v>181</v>
      </c>
      <c r="P42" s="772">
        <v>36719</v>
      </c>
      <c r="Q42" s="772">
        <v>3752</v>
      </c>
      <c r="R42" s="784">
        <f t="shared" si="7"/>
        <v>449</v>
      </c>
      <c r="S42" s="772">
        <v>10</v>
      </c>
      <c r="T42" s="772">
        <v>136</v>
      </c>
      <c r="U42" s="772">
        <v>303</v>
      </c>
      <c r="V42" s="791">
        <f t="shared" si="8"/>
        <v>15332</v>
      </c>
      <c r="W42" s="792">
        <v>171</v>
      </c>
      <c r="X42" s="792">
        <v>15161</v>
      </c>
      <c r="Y42" s="775" t="s">
        <v>97</v>
      </c>
    </row>
    <row r="43" spans="1:25">
      <c r="A43" s="774" t="s">
        <v>98</v>
      </c>
      <c r="B43" s="784">
        <f t="shared" si="2"/>
        <v>179783</v>
      </c>
      <c r="C43" s="784">
        <f t="shared" si="10"/>
        <v>337</v>
      </c>
      <c r="D43" s="784">
        <f t="shared" si="10"/>
        <v>169325</v>
      </c>
      <c r="E43" s="784">
        <f t="shared" si="10"/>
        <v>10121</v>
      </c>
      <c r="F43" s="784">
        <f t="shared" si="11"/>
        <v>140865</v>
      </c>
      <c r="G43" s="772">
        <v>158</v>
      </c>
      <c r="H43" s="772">
        <v>137812</v>
      </c>
      <c r="I43" s="772">
        <v>2895</v>
      </c>
      <c r="J43" s="784">
        <f t="shared" si="5"/>
        <v>9735</v>
      </c>
      <c r="K43" s="772">
        <v>69</v>
      </c>
      <c r="L43" s="772">
        <v>6973</v>
      </c>
      <c r="M43" s="772">
        <v>2693</v>
      </c>
      <c r="N43" s="784">
        <f t="shared" si="6"/>
        <v>28852</v>
      </c>
      <c r="O43" s="772">
        <v>99</v>
      </c>
      <c r="P43" s="772">
        <v>24405</v>
      </c>
      <c r="Q43" s="772">
        <v>4348</v>
      </c>
      <c r="R43" s="784">
        <f t="shared" si="7"/>
        <v>331</v>
      </c>
      <c r="S43" s="772">
        <v>11</v>
      </c>
      <c r="T43" s="772">
        <v>135</v>
      </c>
      <c r="U43" s="772">
        <v>185</v>
      </c>
      <c r="V43" s="791">
        <f t="shared" si="8"/>
        <v>13514</v>
      </c>
      <c r="W43" s="792">
        <v>267</v>
      </c>
      <c r="X43" s="792">
        <v>13247</v>
      </c>
      <c r="Y43" s="775" t="s">
        <v>99</v>
      </c>
    </row>
    <row r="44" spans="1:25">
      <c r="A44" s="774" t="s">
        <v>100</v>
      </c>
      <c r="B44" s="784">
        <f t="shared" si="2"/>
        <v>85268</v>
      </c>
      <c r="C44" s="784">
        <f t="shared" si="10"/>
        <v>301</v>
      </c>
      <c r="D44" s="784">
        <f t="shared" si="10"/>
        <v>82060</v>
      </c>
      <c r="E44" s="784">
        <f t="shared" si="10"/>
        <v>2907</v>
      </c>
      <c r="F44" s="784">
        <f t="shared" si="11"/>
        <v>63575</v>
      </c>
      <c r="G44" s="772">
        <v>126</v>
      </c>
      <c r="H44" s="772">
        <v>62694</v>
      </c>
      <c r="I44" s="772">
        <v>755</v>
      </c>
      <c r="J44" s="784">
        <f t="shared" si="5"/>
        <v>5158</v>
      </c>
      <c r="K44" s="772">
        <v>53</v>
      </c>
      <c r="L44" s="772">
        <v>4452</v>
      </c>
      <c r="M44" s="772">
        <v>653</v>
      </c>
      <c r="N44" s="784">
        <f t="shared" si="6"/>
        <v>16338</v>
      </c>
      <c r="O44" s="772">
        <v>115</v>
      </c>
      <c r="P44" s="772">
        <v>14802</v>
      </c>
      <c r="Q44" s="772">
        <v>1421</v>
      </c>
      <c r="R44" s="784">
        <f t="shared" si="7"/>
        <v>197</v>
      </c>
      <c r="S44" s="772">
        <v>7</v>
      </c>
      <c r="T44" s="772">
        <v>112</v>
      </c>
      <c r="U44" s="772">
        <v>78</v>
      </c>
      <c r="V44" s="791">
        <f t="shared" si="8"/>
        <v>7461</v>
      </c>
      <c r="W44" s="792">
        <v>10</v>
      </c>
      <c r="X44" s="792">
        <v>7451</v>
      </c>
      <c r="Y44" s="775" t="s">
        <v>101</v>
      </c>
    </row>
    <row r="45" spans="1:25">
      <c r="A45" s="774" t="s">
        <v>102</v>
      </c>
      <c r="B45" s="784">
        <f t="shared" si="2"/>
        <v>86351</v>
      </c>
      <c r="C45" s="784">
        <f t="shared" si="10"/>
        <v>306</v>
      </c>
      <c r="D45" s="784">
        <f t="shared" si="10"/>
        <v>75422</v>
      </c>
      <c r="E45" s="784">
        <f t="shared" si="10"/>
        <v>10623</v>
      </c>
      <c r="F45" s="784">
        <f t="shared" si="11"/>
        <v>59436</v>
      </c>
      <c r="G45" s="772">
        <v>130</v>
      </c>
      <c r="H45" s="772">
        <v>52538</v>
      </c>
      <c r="I45" s="772">
        <v>6768</v>
      </c>
      <c r="J45" s="784">
        <f t="shared" si="5"/>
        <v>4745</v>
      </c>
      <c r="K45" s="772">
        <v>61</v>
      </c>
      <c r="L45" s="772">
        <v>3867</v>
      </c>
      <c r="M45" s="772">
        <v>817</v>
      </c>
      <c r="N45" s="784">
        <f t="shared" si="6"/>
        <v>21677</v>
      </c>
      <c r="O45" s="772">
        <v>108</v>
      </c>
      <c r="P45" s="772">
        <v>18911</v>
      </c>
      <c r="Q45" s="772">
        <v>2658</v>
      </c>
      <c r="R45" s="784">
        <f t="shared" si="7"/>
        <v>493</v>
      </c>
      <c r="S45" s="772">
        <v>7</v>
      </c>
      <c r="T45" s="772">
        <v>106</v>
      </c>
      <c r="U45" s="772">
        <v>380</v>
      </c>
      <c r="V45" s="791">
        <f t="shared" si="8"/>
        <v>9349</v>
      </c>
      <c r="W45" s="792">
        <v>216</v>
      </c>
      <c r="X45" s="792">
        <v>9133</v>
      </c>
      <c r="Y45" s="775" t="s">
        <v>103</v>
      </c>
    </row>
    <row r="46" spans="1:25">
      <c r="A46" s="774" t="s">
        <v>104</v>
      </c>
      <c r="B46" s="784">
        <f t="shared" si="2"/>
        <v>26229</v>
      </c>
      <c r="C46" s="784">
        <f t="shared" si="10"/>
        <v>258</v>
      </c>
      <c r="D46" s="784">
        <f t="shared" si="10"/>
        <v>20289</v>
      </c>
      <c r="E46" s="784">
        <f t="shared" si="10"/>
        <v>5682</v>
      </c>
      <c r="F46" s="784">
        <f t="shared" si="11"/>
        <v>13649</v>
      </c>
      <c r="G46" s="772">
        <v>62</v>
      </c>
      <c r="H46" s="772">
        <v>13377</v>
      </c>
      <c r="I46" s="772">
        <v>210</v>
      </c>
      <c r="J46" s="784">
        <f t="shared" si="5"/>
        <v>1202</v>
      </c>
      <c r="K46" s="772">
        <v>52</v>
      </c>
      <c r="L46" s="772">
        <v>1027</v>
      </c>
      <c r="M46" s="772">
        <v>123</v>
      </c>
      <c r="N46" s="784">
        <f t="shared" si="6"/>
        <v>10774</v>
      </c>
      <c r="O46" s="772">
        <v>139</v>
      </c>
      <c r="P46" s="772">
        <v>5812</v>
      </c>
      <c r="Q46" s="772">
        <v>4823</v>
      </c>
      <c r="R46" s="784">
        <f t="shared" si="7"/>
        <v>604</v>
      </c>
      <c r="S46" s="772">
        <v>5</v>
      </c>
      <c r="T46" s="772">
        <v>73</v>
      </c>
      <c r="U46" s="772">
        <v>526</v>
      </c>
      <c r="V46" s="791">
        <f t="shared" si="8"/>
        <v>3078</v>
      </c>
      <c r="W46" s="792">
        <v>38</v>
      </c>
      <c r="X46" s="792">
        <v>3040</v>
      </c>
      <c r="Y46" s="775" t="s">
        <v>105</v>
      </c>
    </row>
    <row r="47" spans="1:25">
      <c r="A47" s="774" t="s">
        <v>106</v>
      </c>
      <c r="B47" s="784">
        <f t="shared" si="2"/>
        <v>27063</v>
      </c>
      <c r="C47" s="784">
        <f t="shared" si="10"/>
        <v>318</v>
      </c>
      <c r="D47" s="784">
        <f t="shared" si="10"/>
        <v>26040</v>
      </c>
      <c r="E47" s="784">
        <f t="shared" si="10"/>
        <v>705</v>
      </c>
      <c r="F47" s="784">
        <f t="shared" si="11"/>
        <v>18927</v>
      </c>
      <c r="G47" s="772">
        <v>111</v>
      </c>
      <c r="H47" s="772">
        <v>18624</v>
      </c>
      <c r="I47" s="772">
        <v>192</v>
      </c>
      <c r="J47" s="784">
        <f t="shared" si="5"/>
        <v>1925</v>
      </c>
      <c r="K47" s="772">
        <v>69</v>
      </c>
      <c r="L47" s="772">
        <v>1499</v>
      </c>
      <c r="M47" s="772">
        <v>357</v>
      </c>
      <c r="N47" s="784">
        <f t="shared" si="6"/>
        <v>6126</v>
      </c>
      <c r="O47" s="772">
        <v>128</v>
      </c>
      <c r="P47" s="772">
        <v>5876</v>
      </c>
      <c r="Q47" s="772">
        <v>122</v>
      </c>
      <c r="R47" s="784">
        <f t="shared" si="7"/>
        <v>85</v>
      </c>
      <c r="S47" s="772">
        <v>10</v>
      </c>
      <c r="T47" s="772">
        <v>41</v>
      </c>
      <c r="U47" s="772">
        <v>34</v>
      </c>
      <c r="V47" s="791">
        <f t="shared" si="8"/>
        <v>3439</v>
      </c>
      <c r="W47" s="792">
        <v>61</v>
      </c>
      <c r="X47" s="793">
        <v>3378</v>
      </c>
      <c r="Y47" s="778" t="s">
        <v>107</v>
      </c>
    </row>
    <row r="48" spans="1:25">
      <c r="A48" s="744" t="s">
        <v>478</v>
      </c>
      <c r="B48" s="785">
        <v>0</v>
      </c>
      <c r="C48" s="785">
        <v>0</v>
      </c>
      <c r="D48" s="785">
        <v>0</v>
      </c>
      <c r="E48" s="785">
        <v>0</v>
      </c>
      <c r="F48" s="785">
        <v>0</v>
      </c>
      <c r="G48" s="745">
        <v>0</v>
      </c>
      <c r="H48" s="745">
        <v>0</v>
      </c>
      <c r="I48" s="745">
        <v>0</v>
      </c>
      <c r="J48" s="785">
        <v>0</v>
      </c>
      <c r="K48" s="745">
        <v>0</v>
      </c>
      <c r="L48" s="745">
        <v>0</v>
      </c>
      <c r="M48" s="745">
        <v>0</v>
      </c>
      <c r="N48" s="785">
        <v>0</v>
      </c>
      <c r="O48" s="745">
        <v>0</v>
      </c>
      <c r="P48" s="745">
        <v>0</v>
      </c>
      <c r="Q48" s="745">
        <v>0</v>
      </c>
      <c r="R48" s="785">
        <v>0</v>
      </c>
      <c r="S48" s="745">
        <v>0</v>
      </c>
      <c r="T48" s="745">
        <v>0</v>
      </c>
      <c r="U48" s="745">
        <v>0</v>
      </c>
      <c r="V48" s="794">
        <f t="shared" si="8"/>
        <v>6274</v>
      </c>
      <c r="W48" s="745">
        <v>10</v>
      </c>
      <c r="X48" s="795">
        <v>6264</v>
      </c>
      <c r="Y48" s="746" t="s">
        <v>479</v>
      </c>
    </row>
    <row r="49" spans="1:25">
      <c r="A49" s="724" t="s">
        <v>480</v>
      </c>
      <c r="B49" s="747"/>
      <c r="C49" s="747"/>
      <c r="D49" s="747"/>
      <c r="E49" s="747"/>
      <c r="F49" s="748"/>
      <c r="G49" s="747"/>
      <c r="H49" s="747"/>
      <c r="I49" s="747"/>
      <c r="J49" s="747"/>
      <c r="K49" s="747"/>
      <c r="L49" s="747"/>
      <c r="M49" s="747"/>
      <c r="N49" s="747"/>
      <c r="O49" s="747"/>
      <c r="P49" s="747"/>
      <c r="Q49" s="747"/>
      <c r="R49" s="747"/>
      <c r="S49" s="747"/>
      <c r="T49" s="717"/>
      <c r="U49" s="717"/>
      <c r="V49" s="749"/>
      <c r="W49" s="747"/>
      <c r="X49" s="717"/>
      <c r="Y49" s="779" t="s">
        <v>481</v>
      </c>
    </row>
    <row r="50" spans="1:25">
      <c r="A50" s="750" t="s">
        <v>482</v>
      </c>
      <c r="B50" s="747"/>
      <c r="C50" s="747"/>
      <c r="D50" s="747"/>
      <c r="E50" s="747"/>
      <c r="F50" s="747"/>
      <c r="G50" s="747"/>
      <c r="H50" s="747"/>
      <c r="I50" s="747"/>
      <c r="J50" s="747"/>
      <c r="K50" s="747"/>
      <c r="L50" s="747"/>
      <c r="M50" s="787"/>
      <c r="N50" s="787"/>
      <c r="O50" s="787"/>
      <c r="P50" s="717"/>
      <c r="Q50" s="787"/>
      <c r="R50" s="751"/>
      <c r="S50" s="747"/>
      <c r="T50" s="717"/>
      <c r="U50" s="717"/>
      <c r="V50" s="749"/>
      <c r="W50" s="747"/>
      <c r="X50" s="717"/>
      <c r="Y50" s="752"/>
    </row>
    <row r="51" spans="1:25">
      <c r="A51" s="750"/>
      <c r="B51" s="747"/>
      <c r="C51" s="747"/>
      <c r="D51" s="747"/>
      <c r="E51" s="747"/>
      <c r="F51" s="747"/>
      <c r="G51" s="747"/>
      <c r="H51" s="747"/>
      <c r="I51" s="747"/>
      <c r="J51" s="747"/>
      <c r="K51" s="747"/>
      <c r="L51" s="747"/>
      <c r="M51" s="787"/>
      <c r="N51" s="787"/>
      <c r="O51" s="787"/>
      <c r="P51" s="717"/>
      <c r="Q51" s="787"/>
      <c r="R51" s="751"/>
      <c r="S51" s="747"/>
      <c r="T51" s="717"/>
      <c r="U51" s="717"/>
      <c r="V51" s="749"/>
      <c r="W51" s="747"/>
      <c r="X51" s="717"/>
      <c r="Y51" s="752"/>
    </row>
    <row r="52" spans="1:25" ht="17.25">
      <c r="A52" s="788"/>
      <c r="B52" s="753"/>
      <c r="C52" s="753"/>
      <c r="D52" s="753"/>
      <c r="E52" s="753"/>
      <c r="F52" s="753"/>
      <c r="G52" s="753"/>
      <c r="H52" s="753"/>
      <c r="I52" s="753"/>
      <c r="J52" s="753"/>
      <c r="K52" s="753"/>
      <c r="L52" s="753"/>
      <c r="M52" s="753"/>
      <c r="N52" s="753"/>
      <c r="O52" s="753"/>
      <c r="P52" s="753"/>
      <c r="Q52" s="753"/>
      <c r="R52" s="753"/>
      <c r="S52" s="753"/>
      <c r="T52" s="721"/>
      <c r="U52" s="721"/>
      <c r="V52" s="753"/>
      <c r="W52" s="753"/>
      <c r="X52" s="721"/>
      <c r="Y52" s="754"/>
    </row>
    <row r="53" spans="1:25" ht="17.25">
      <c r="A53" s="753"/>
      <c r="B53" s="786"/>
      <c r="C53" s="753"/>
      <c r="D53" s="753"/>
      <c r="E53" s="753"/>
      <c r="F53" s="753"/>
      <c r="G53" s="753"/>
      <c r="H53" s="753"/>
      <c r="I53" s="753"/>
      <c r="J53" s="753"/>
      <c r="K53" s="753"/>
      <c r="L53" s="753"/>
      <c r="M53" s="753"/>
      <c r="N53" s="753"/>
      <c r="O53" s="753"/>
      <c r="P53" s="753"/>
      <c r="Q53" s="753"/>
      <c r="R53" s="753"/>
      <c r="S53" s="753"/>
      <c r="T53" s="721"/>
      <c r="U53" s="721"/>
      <c r="V53" s="753"/>
      <c r="W53" s="753"/>
      <c r="X53" s="721"/>
      <c r="Y53" s="754"/>
    </row>
    <row r="54" spans="1:25" ht="17.25">
      <c r="A54" s="753"/>
      <c r="B54" s="753"/>
      <c r="C54" s="753"/>
      <c r="D54" s="753"/>
      <c r="E54" s="753"/>
      <c r="F54" s="753"/>
      <c r="G54" s="753"/>
      <c r="H54" s="753"/>
      <c r="I54" s="753"/>
      <c r="J54" s="753"/>
      <c r="K54" s="753"/>
      <c r="L54" s="753"/>
      <c r="M54" s="753"/>
      <c r="N54" s="753"/>
      <c r="O54" s="753"/>
      <c r="P54" s="753"/>
      <c r="Q54" s="753"/>
      <c r="R54" s="753"/>
      <c r="S54" s="753"/>
      <c r="T54" s="721"/>
      <c r="U54" s="721"/>
      <c r="V54" s="753"/>
      <c r="W54" s="753"/>
      <c r="X54" s="721"/>
      <c r="Y54" s="754"/>
    </row>
    <row r="55" spans="1:25" ht="17.25">
      <c r="A55" s="753"/>
      <c r="B55" s="753"/>
      <c r="C55" s="753"/>
      <c r="D55" s="753"/>
      <c r="E55" s="753"/>
      <c r="F55" s="753"/>
      <c r="G55" s="753"/>
      <c r="H55" s="753"/>
      <c r="I55" s="753"/>
      <c r="J55" s="753"/>
      <c r="K55" s="753"/>
      <c r="L55" s="753"/>
      <c r="M55" s="753"/>
      <c r="N55" s="753"/>
      <c r="O55" s="753"/>
      <c r="P55" s="753"/>
      <c r="Q55" s="753"/>
      <c r="R55" s="753"/>
      <c r="S55" s="753"/>
      <c r="T55" s="721"/>
      <c r="U55" s="721"/>
      <c r="V55" s="753"/>
      <c r="W55" s="753"/>
      <c r="X55" s="721"/>
      <c r="Y55" s="754"/>
    </row>
    <row r="56" spans="1:25" ht="17.25">
      <c r="A56" s="753"/>
      <c r="B56" s="753"/>
      <c r="C56" s="753"/>
      <c r="D56" s="753"/>
      <c r="E56" s="753"/>
      <c r="F56" s="753"/>
      <c r="G56" s="753"/>
      <c r="H56" s="753"/>
      <c r="I56" s="753"/>
      <c r="J56" s="753"/>
      <c r="K56" s="753"/>
      <c r="L56" s="753"/>
      <c r="M56" s="753"/>
      <c r="N56" s="753"/>
      <c r="O56" s="753"/>
      <c r="P56" s="753"/>
      <c r="Q56" s="753"/>
      <c r="R56" s="753"/>
      <c r="S56" s="753"/>
      <c r="T56" s="721"/>
      <c r="U56" s="721"/>
      <c r="V56" s="753"/>
      <c r="W56" s="753"/>
      <c r="X56" s="721"/>
      <c r="Y56" s="754"/>
    </row>
    <row r="57" spans="1:25" ht="17.25">
      <c r="A57" s="753"/>
      <c r="B57" s="753"/>
      <c r="C57" s="753"/>
      <c r="D57" s="753"/>
      <c r="E57" s="753"/>
      <c r="F57" s="753"/>
      <c r="G57" s="753"/>
      <c r="H57" s="753"/>
      <c r="I57" s="753"/>
      <c r="J57" s="753"/>
      <c r="K57" s="753"/>
      <c r="L57" s="753"/>
      <c r="M57" s="753"/>
      <c r="N57" s="753"/>
      <c r="O57" s="753"/>
      <c r="P57" s="753"/>
      <c r="Q57" s="753"/>
      <c r="R57" s="753"/>
      <c r="S57" s="753"/>
      <c r="T57" s="721"/>
      <c r="U57" s="721"/>
      <c r="V57" s="753"/>
      <c r="W57" s="753"/>
      <c r="X57" s="721"/>
      <c r="Y57" s="754"/>
    </row>
    <row r="58" spans="1:25" ht="17.25">
      <c r="A58" s="753"/>
      <c r="B58" s="753"/>
      <c r="C58" s="753"/>
      <c r="D58" s="753"/>
      <c r="E58" s="753"/>
      <c r="F58" s="753"/>
      <c r="G58" s="753"/>
      <c r="H58" s="753"/>
      <c r="I58" s="753"/>
      <c r="J58" s="753"/>
      <c r="K58" s="753"/>
      <c r="L58" s="753"/>
      <c r="M58" s="753"/>
      <c r="N58" s="753"/>
      <c r="O58" s="753"/>
      <c r="P58" s="753"/>
      <c r="Q58" s="753"/>
      <c r="R58" s="753"/>
      <c r="S58" s="753"/>
      <c r="T58" s="721"/>
      <c r="U58" s="721"/>
      <c r="V58" s="753"/>
      <c r="W58" s="753"/>
      <c r="X58" s="721"/>
      <c r="Y58" s="754"/>
    </row>
    <row r="59" spans="1:25" ht="17.25">
      <c r="A59" s="753"/>
      <c r="B59" s="753"/>
      <c r="C59" s="753"/>
      <c r="D59" s="753"/>
      <c r="E59" s="753"/>
      <c r="F59" s="753"/>
      <c r="G59" s="753"/>
      <c r="H59" s="753"/>
      <c r="I59" s="753"/>
      <c r="J59" s="753"/>
      <c r="K59" s="753"/>
      <c r="L59" s="753"/>
      <c r="M59" s="753"/>
      <c r="N59" s="753"/>
      <c r="O59" s="753"/>
      <c r="P59" s="753"/>
      <c r="Q59" s="753"/>
      <c r="R59" s="753"/>
      <c r="S59" s="753"/>
      <c r="T59" s="721"/>
      <c r="U59" s="721"/>
      <c r="V59" s="753"/>
      <c r="W59" s="753"/>
      <c r="X59" s="721"/>
      <c r="Y59" s="754"/>
    </row>
    <row r="60" spans="1:25" ht="17.25">
      <c r="A60" s="753"/>
      <c r="B60" s="753"/>
      <c r="C60" s="753"/>
      <c r="D60" s="753"/>
      <c r="E60" s="753"/>
      <c r="F60" s="753"/>
      <c r="G60" s="753"/>
      <c r="H60" s="753"/>
      <c r="I60" s="753"/>
      <c r="J60" s="753"/>
      <c r="K60" s="753"/>
      <c r="L60" s="753"/>
      <c r="M60" s="753"/>
      <c r="N60" s="753"/>
      <c r="O60" s="753"/>
      <c r="P60" s="753"/>
      <c r="Q60" s="753"/>
      <c r="R60" s="753"/>
      <c r="S60" s="753"/>
      <c r="T60" s="721"/>
      <c r="U60" s="721"/>
      <c r="V60" s="753"/>
      <c r="W60" s="753"/>
      <c r="X60" s="721"/>
      <c r="Y60" s="754"/>
    </row>
    <row r="61" spans="1:25" ht="17.25">
      <c r="A61" s="753"/>
      <c r="B61" s="753"/>
      <c r="C61" s="753"/>
      <c r="D61" s="753"/>
      <c r="E61" s="753"/>
      <c r="F61" s="753"/>
      <c r="G61" s="753"/>
      <c r="H61" s="753"/>
      <c r="I61" s="753"/>
      <c r="J61" s="753"/>
      <c r="K61" s="753"/>
      <c r="L61" s="753"/>
      <c r="M61" s="753"/>
      <c r="N61" s="753"/>
      <c r="O61" s="753"/>
      <c r="P61" s="753"/>
      <c r="Q61" s="753"/>
      <c r="R61" s="753"/>
      <c r="S61" s="753"/>
      <c r="T61" s="721"/>
      <c r="U61" s="721"/>
      <c r="V61" s="753"/>
      <c r="W61" s="753"/>
      <c r="X61" s="721"/>
      <c r="Y61" s="754"/>
    </row>
    <row r="62" spans="1:25" ht="17.25">
      <c r="A62" s="753"/>
      <c r="B62" s="753"/>
      <c r="C62" s="753"/>
      <c r="D62" s="753"/>
      <c r="E62" s="753"/>
      <c r="F62" s="753"/>
      <c r="G62" s="753"/>
      <c r="H62" s="753"/>
      <c r="I62" s="753"/>
      <c r="J62" s="753"/>
      <c r="K62" s="753"/>
      <c r="L62" s="753"/>
      <c r="M62" s="753"/>
      <c r="N62" s="753"/>
      <c r="O62" s="753"/>
      <c r="P62" s="753"/>
      <c r="Q62" s="753"/>
      <c r="R62" s="753"/>
      <c r="S62" s="753"/>
      <c r="T62" s="721"/>
      <c r="U62" s="721"/>
      <c r="V62" s="753"/>
      <c r="W62" s="753"/>
      <c r="X62" s="721"/>
      <c r="Y62" s="754"/>
    </row>
    <row r="63" spans="1:25" ht="17.25">
      <c r="A63" s="753"/>
      <c r="B63" s="753"/>
      <c r="C63" s="753"/>
      <c r="D63" s="753"/>
      <c r="E63" s="753"/>
      <c r="F63" s="753"/>
      <c r="G63" s="753"/>
      <c r="H63" s="753"/>
      <c r="I63" s="753"/>
      <c r="J63" s="753"/>
      <c r="K63" s="753"/>
      <c r="L63" s="753"/>
      <c r="M63" s="753"/>
      <c r="N63" s="753"/>
      <c r="O63" s="753"/>
      <c r="P63" s="753"/>
      <c r="Q63" s="753"/>
      <c r="R63" s="753"/>
      <c r="S63" s="753"/>
      <c r="T63" s="721"/>
      <c r="U63" s="721"/>
      <c r="V63" s="753"/>
      <c r="W63" s="753"/>
      <c r="X63" s="721"/>
      <c r="Y63" s="754"/>
    </row>
    <row r="64" spans="1:25" ht="17.25">
      <c r="A64" s="753"/>
      <c r="B64" s="753"/>
      <c r="C64" s="753"/>
      <c r="D64" s="753"/>
      <c r="E64" s="753"/>
      <c r="F64" s="753"/>
      <c r="G64" s="753"/>
      <c r="H64" s="753"/>
      <c r="I64" s="753"/>
      <c r="J64" s="753"/>
      <c r="K64" s="753"/>
      <c r="L64" s="753"/>
      <c r="M64" s="753"/>
      <c r="N64" s="753"/>
      <c r="O64" s="753"/>
      <c r="P64" s="753"/>
      <c r="Q64" s="753"/>
      <c r="R64" s="753"/>
      <c r="S64" s="753"/>
      <c r="T64" s="721"/>
      <c r="U64" s="721"/>
      <c r="V64" s="753"/>
      <c r="W64" s="753"/>
      <c r="X64" s="721"/>
      <c r="Y64" s="754"/>
    </row>
    <row r="65" spans="1:25" ht="17.25">
      <c r="A65" s="753"/>
      <c r="B65" s="753"/>
      <c r="C65" s="753"/>
      <c r="D65" s="753"/>
      <c r="E65" s="753"/>
      <c r="F65" s="753"/>
      <c r="G65" s="753"/>
      <c r="H65" s="753"/>
      <c r="I65" s="753"/>
      <c r="J65" s="753"/>
      <c r="K65" s="753"/>
      <c r="L65" s="753"/>
      <c r="M65" s="753"/>
      <c r="N65" s="753"/>
      <c r="O65" s="753"/>
      <c r="P65" s="753"/>
      <c r="Q65" s="753"/>
      <c r="R65" s="753"/>
      <c r="S65" s="753"/>
      <c r="T65" s="721"/>
      <c r="U65" s="721"/>
      <c r="V65" s="753"/>
      <c r="W65" s="753"/>
      <c r="X65" s="721"/>
      <c r="Y65" s="754"/>
    </row>
    <row r="66" spans="1:25" ht="17.25">
      <c r="A66" s="753"/>
      <c r="B66" s="753"/>
      <c r="C66" s="753"/>
      <c r="D66" s="753"/>
      <c r="E66" s="753"/>
      <c r="F66" s="753"/>
      <c r="G66" s="753"/>
      <c r="H66" s="753"/>
      <c r="I66" s="753"/>
      <c r="J66" s="753"/>
      <c r="K66" s="753"/>
      <c r="L66" s="753"/>
      <c r="M66" s="753"/>
      <c r="N66" s="753"/>
      <c r="O66" s="753"/>
      <c r="P66" s="753"/>
      <c r="Q66" s="753"/>
      <c r="R66" s="753"/>
      <c r="S66" s="753"/>
      <c r="T66" s="721"/>
      <c r="U66" s="721"/>
      <c r="V66" s="753"/>
      <c r="W66" s="753"/>
      <c r="X66" s="721"/>
      <c r="Y66" s="754"/>
    </row>
    <row r="67" spans="1:25" ht="17.25">
      <c r="A67" s="753"/>
      <c r="B67" s="753"/>
      <c r="C67" s="753"/>
      <c r="D67" s="753"/>
      <c r="E67" s="753"/>
      <c r="F67" s="753"/>
      <c r="G67" s="753"/>
      <c r="H67" s="753"/>
      <c r="I67" s="753"/>
      <c r="J67" s="753"/>
      <c r="K67" s="753"/>
      <c r="L67" s="753"/>
      <c r="M67" s="753"/>
      <c r="N67" s="753"/>
      <c r="O67" s="753"/>
      <c r="P67" s="753"/>
      <c r="Q67" s="753"/>
      <c r="R67" s="753"/>
      <c r="S67" s="753"/>
      <c r="T67" s="721"/>
      <c r="U67" s="721"/>
      <c r="V67" s="753"/>
      <c r="W67" s="753"/>
      <c r="X67" s="721"/>
      <c r="Y67" s="754"/>
    </row>
    <row r="68" spans="1:25" ht="17.25">
      <c r="A68" s="753"/>
      <c r="B68" s="753"/>
      <c r="C68" s="753"/>
      <c r="D68" s="753"/>
      <c r="E68" s="753"/>
      <c r="F68" s="753"/>
      <c r="G68" s="753"/>
      <c r="H68" s="753"/>
      <c r="I68" s="753"/>
      <c r="J68" s="753"/>
      <c r="K68" s="753"/>
      <c r="L68" s="753"/>
      <c r="M68" s="753"/>
      <c r="N68" s="753"/>
      <c r="O68" s="753"/>
      <c r="P68" s="753"/>
      <c r="Q68" s="753"/>
      <c r="R68" s="753"/>
      <c r="S68" s="753"/>
      <c r="T68" s="721"/>
      <c r="U68" s="721"/>
      <c r="V68" s="753"/>
      <c r="W68" s="753"/>
      <c r="X68" s="721"/>
      <c r="Y68" s="754"/>
    </row>
    <row r="69" spans="1:25" ht="17.25">
      <c r="A69" s="753"/>
      <c r="B69" s="753"/>
      <c r="C69" s="753"/>
      <c r="D69" s="753"/>
      <c r="E69" s="753"/>
      <c r="F69" s="753"/>
      <c r="G69" s="753"/>
      <c r="H69" s="753"/>
      <c r="I69" s="753"/>
      <c r="J69" s="753"/>
      <c r="K69" s="753"/>
      <c r="L69" s="753"/>
      <c r="M69" s="753"/>
      <c r="N69" s="753"/>
      <c r="O69" s="753"/>
      <c r="P69" s="753"/>
      <c r="Q69" s="753"/>
      <c r="R69" s="753"/>
      <c r="S69" s="753"/>
      <c r="T69" s="721"/>
      <c r="U69" s="721"/>
      <c r="V69" s="753"/>
      <c r="W69" s="753"/>
      <c r="X69" s="721"/>
      <c r="Y69" s="754"/>
    </row>
    <row r="70" spans="1:25" ht="17.25">
      <c r="A70" s="753"/>
      <c r="B70" s="753"/>
      <c r="C70" s="753"/>
      <c r="D70" s="753"/>
      <c r="E70" s="753"/>
      <c r="F70" s="753"/>
      <c r="G70" s="753"/>
      <c r="H70" s="753"/>
      <c r="I70" s="753"/>
      <c r="J70" s="753"/>
      <c r="K70" s="753"/>
      <c r="L70" s="753"/>
      <c r="M70" s="753"/>
      <c r="N70" s="753"/>
      <c r="O70" s="753"/>
      <c r="P70" s="753"/>
      <c r="Q70" s="753"/>
      <c r="R70" s="753"/>
      <c r="S70" s="753"/>
      <c r="T70" s="721"/>
      <c r="U70" s="721"/>
      <c r="V70" s="753"/>
      <c r="W70" s="753"/>
      <c r="X70" s="721"/>
      <c r="Y70" s="754"/>
    </row>
    <row r="71" spans="1:25" ht="17.25">
      <c r="A71" s="753"/>
      <c r="B71" s="753"/>
      <c r="C71" s="753"/>
      <c r="D71" s="753"/>
      <c r="E71" s="753"/>
      <c r="F71" s="753"/>
      <c r="G71" s="753"/>
      <c r="H71" s="753"/>
      <c r="I71" s="753"/>
      <c r="J71" s="753"/>
      <c r="K71" s="753"/>
      <c r="L71" s="753"/>
      <c r="M71" s="753"/>
      <c r="N71" s="753"/>
      <c r="O71" s="753"/>
      <c r="P71" s="753"/>
      <c r="Q71" s="753"/>
      <c r="R71" s="753"/>
      <c r="S71" s="753"/>
      <c r="T71" s="721"/>
      <c r="U71" s="721"/>
      <c r="V71" s="753"/>
      <c r="W71" s="753"/>
      <c r="X71" s="721"/>
      <c r="Y71" s="754"/>
    </row>
    <row r="72" spans="1:25" ht="17.25">
      <c r="A72" s="753"/>
      <c r="B72" s="753"/>
      <c r="C72" s="753"/>
      <c r="D72" s="753"/>
      <c r="E72" s="753"/>
      <c r="F72" s="753"/>
      <c r="G72" s="753"/>
      <c r="H72" s="753"/>
      <c r="I72" s="753"/>
      <c r="J72" s="753"/>
      <c r="K72" s="753"/>
      <c r="L72" s="753"/>
      <c r="M72" s="753"/>
      <c r="N72" s="753"/>
      <c r="O72" s="753"/>
      <c r="P72" s="753"/>
      <c r="Q72" s="753"/>
      <c r="R72" s="753"/>
      <c r="S72" s="753"/>
      <c r="T72" s="721"/>
      <c r="U72" s="721"/>
      <c r="V72" s="753"/>
      <c r="W72" s="753"/>
      <c r="X72" s="721"/>
      <c r="Y72" s="754"/>
    </row>
    <row r="73" spans="1:25" ht="17.25">
      <c r="A73" s="753"/>
      <c r="B73" s="753"/>
      <c r="C73" s="753"/>
      <c r="D73" s="753"/>
      <c r="E73" s="753"/>
      <c r="F73" s="753"/>
      <c r="G73" s="753"/>
      <c r="H73" s="753"/>
      <c r="I73" s="753"/>
      <c r="J73" s="753"/>
      <c r="K73" s="753"/>
      <c r="L73" s="753"/>
      <c r="M73" s="753"/>
      <c r="N73" s="753"/>
      <c r="O73" s="753"/>
      <c r="P73" s="753"/>
      <c r="Q73" s="753"/>
      <c r="R73" s="753"/>
      <c r="S73" s="753"/>
      <c r="T73" s="721"/>
      <c r="U73" s="721"/>
      <c r="V73" s="753"/>
      <c r="W73" s="753"/>
      <c r="X73" s="721"/>
      <c r="Y73" s="754"/>
    </row>
    <row r="74" spans="1:25" ht="17.25">
      <c r="A74" s="753"/>
      <c r="B74" s="753"/>
      <c r="C74" s="753"/>
      <c r="D74" s="753"/>
      <c r="E74" s="753"/>
      <c r="F74" s="753"/>
      <c r="G74" s="753"/>
      <c r="H74" s="753"/>
      <c r="I74" s="753"/>
      <c r="J74" s="753"/>
      <c r="K74" s="753"/>
      <c r="L74" s="753"/>
      <c r="M74" s="753"/>
      <c r="N74" s="753"/>
      <c r="O74" s="753"/>
      <c r="P74" s="753"/>
      <c r="Q74" s="753"/>
      <c r="R74" s="753"/>
      <c r="S74" s="753"/>
      <c r="T74" s="721"/>
      <c r="U74" s="721"/>
      <c r="V74" s="753"/>
      <c r="W74" s="753"/>
      <c r="X74" s="721"/>
      <c r="Y74" s="754"/>
    </row>
    <row r="75" spans="1:25" ht="17.25">
      <c r="A75" s="753"/>
      <c r="B75" s="753"/>
      <c r="C75" s="753"/>
      <c r="D75" s="753"/>
      <c r="E75" s="753"/>
      <c r="F75" s="753"/>
      <c r="G75" s="753"/>
      <c r="H75" s="753"/>
      <c r="I75" s="753"/>
      <c r="J75" s="753"/>
      <c r="K75" s="753"/>
      <c r="L75" s="753"/>
      <c r="M75" s="753"/>
      <c r="N75" s="753"/>
      <c r="O75" s="753"/>
      <c r="P75" s="753"/>
      <c r="Q75" s="753"/>
      <c r="R75" s="753"/>
      <c r="S75" s="753"/>
      <c r="T75" s="721"/>
      <c r="U75" s="721"/>
      <c r="V75" s="753"/>
      <c r="W75" s="753"/>
      <c r="X75" s="721"/>
      <c r="Y75" s="754"/>
    </row>
    <row r="76" spans="1:25" ht="17.25">
      <c r="A76" s="753"/>
      <c r="B76" s="753"/>
      <c r="C76" s="753"/>
      <c r="D76" s="753"/>
      <c r="E76" s="753"/>
      <c r="F76" s="753"/>
      <c r="G76" s="753"/>
      <c r="H76" s="753"/>
      <c r="I76" s="753"/>
      <c r="J76" s="753"/>
      <c r="K76" s="753"/>
      <c r="L76" s="753"/>
      <c r="M76" s="753"/>
      <c r="N76" s="753"/>
      <c r="O76" s="753"/>
      <c r="P76" s="753"/>
      <c r="Q76" s="753"/>
      <c r="R76" s="753"/>
      <c r="S76" s="753"/>
      <c r="T76" s="721"/>
      <c r="U76" s="721"/>
      <c r="V76" s="753"/>
      <c r="W76" s="753"/>
      <c r="X76" s="721"/>
      <c r="Y76" s="754"/>
    </row>
    <row r="77" spans="1:25" ht="17.25">
      <c r="A77" s="753"/>
      <c r="B77" s="753"/>
      <c r="C77" s="753"/>
      <c r="D77" s="753"/>
      <c r="E77" s="753"/>
      <c r="F77" s="753"/>
      <c r="G77" s="753"/>
      <c r="H77" s="753"/>
      <c r="I77" s="753"/>
      <c r="J77" s="753"/>
      <c r="K77" s="753"/>
      <c r="L77" s="753"/>
      <c r="M77" s="753"/>
      <c r="N77" s="753"/>
      <c r="O77" s="753"/>
      <c r="P77" s="753"/>
      <c r="Q77" s="753"/>
      <c r="R77" s="753"/>
      <c r="S77" s="753"/>
      <c r="T77" s="721"/>
      <c r="U77" s="721"/>
      <c r="V77" s="753"/>
      <c r="W77" s="753"/>
      <c r="X77" s="721"/>
      <c r="Y77" s="754"/>
    </row>
    <row r="78" spans="1:25" ht="17.25">
      <c r="A78" s="753"/>
      <c r="B78" s="753"/>
      <c r="C78" s="753"/>
      <c r="D78" s="753"/>
      <c r="E78" s="753"/>
      <c r="F78" s="753"/>
      <c r="G78" s="753"/>
      <c r="H78" s="753"/>
      <c r="I78" s="753"/>
      <c r="J78" s="753"/>
      <c r="K78" s="753"/>
      <c r="L78" s="753"/>
      <c r="M78" s="753"/>
      <c r="N78" s="753"/>
      <c r="O78" s="753"/>
      <c r="P78" s="753"/>
      <c r="Q78" s="753"/>
      <c r="R78" s="753"/>
      <c r="S78" s="753"/>
      <c r="T78" s="721"/>
      <c r="U78" s="721"/>
      <c r="V78" s="753"/>
      <c r="W78" s="753"/>
      <c r="X78" s="721"/>
      <c r="Y78" s="754"/>
    </row>
    <row r="79" spans="1:25" ht="17.25">
      <c r="A79" s="753"/>
      <c r="B79" s="753"/>
      <c r="C79" s="753"/>
      <c r="D79" s="753"/>
      <c r="E79" s="753"/>
      <c r="F79" s="753"/>
      <c r="G79" s="753"/>
      <c r="H79" s="753"/>
      <c r="I79" s="753"/>
      <c r="J79" s="753"/>
      <c r="K79" s="753"/>
      <c r="L79" s="753"/>
      <c r="M79" s="753"/>
      <c r="N79" s="753"/>
      <c r="O79" s="753"/>
      <c r="P79" s="753"/>
      <c r="Q79" s="753"/>
      <c r="R79" s="753"/>
      <c r="S79" s="753"/>
      <c r="T79" s="721"/>
      <c r="U79" s="721"/>
      <c r="V79" s="753"/>
      <c r="W79" s="753"/>
      <c r="X79" s="721"/>
      <c r="Y79" s="754"/>
    </row>
    <row r="80" spans="1:25" ht="17.25">
      <c r="A80" s="753"/>
      <c r="B80" s="753"/>
      <c r="C80" s="753"/>
      <c r="D80" s="753"/>
      <c r="E80" s="753"/>
      <c r="F80" s="753"/>
      <c r="G80" s="753"/>
      <c r="H80" s="753"/>
      <c r="I80" s="753"/>
      <c r="J80" s="753"/>
      <c r="K80" s="753"/>
      <c r="L80" s="753"/>
      <c r="M80" s="753"/>
      <c r="N80" s="753"/>
      <c r="O80" s="753"/>
      <c r="P80" s="753"/>
      <c r="Q80" s="753"/>
      <c r="R80" s="753"/>
      <c r="S80" s="753"/>
      <c r="T80" s="721"/>
      <c r="U80" s="721"/>
      <c r="V80" s="753"/>
      <c r="W80" s="753"/>
      <c r="X80" s="721"/>
      <c r="Y80" s="754"/>
    </row>
    <row r="81" spans="1:25" ht="17.25">
      <c r="A81" s="753"/>
      <c r="B81" s="753"/>
      <c r="C81" s="753"/>
      <c r="D81" s="753"/>
      <c r="E81" s="753"/>
      <c r="F81" s="753"/>
      <c r="G81" s="753"/>
      <c r="H81" s="753"/>
      <c r="I81" s="753"/>
      <c r="J81" s="753"/>
      <c r="K81" s="753"/>
      <c r="L81" s="753"/>
      <c r="M81" s="753"/>
      <c r="N81" s="753"/>
      <c r="O81" s="753"/>
      <c r="P81" s="753"/>
      <c r="Q81" s="753"/>
      <c r="R81" s="753"/>
      <c r="S81" s="753"/>
      <c r="T81" s="721"/>
      <c r="U81" s="721"/>
      <c r="V81" s="753"/>
      <c r="W81" s="753"/>
      <c r="X81" s="721"/>
      <c r="Y81" s="754"/>
    </row>
    <row r="82" spans="1:25" ht="17.25">
      <c r="A82" s="753"/>
      <c r="B82" s="753"/>
      <c r="C82" s="753"/>
      <c r="D82" s="753"/>
      <c r="E82" s="753"/>
      <c r="F82" s="753"/>
      <c r="G82" s="753"/>
      <c r="H82" s="753"/>
      <c r="I82" s="753"/>
      <c r="J82" s="753"/>
      <c r="K82" s="753"/>
      <c r="L82" s="753"/>
      <c r="M82" s="753"/>
      <c r="N82" s="753"/>
      <c r="O82" s="753"/>
      <c r="P82" s="753"/>
      <c r="Q82" s="753"/>
      <c r="R82" s="753"/>
      <c r="S82" s="753"/>
      <c r="T82" s="721"/>
      <c r="U82" s="721"/>
      <c r="V82" s="753"/>
      <c r="W82" s="753"/>
      <c r="X82" s="721"/>
      <c r="Y82" s="754"/>
    </row>
    <row r="83" spans="1:25" ht="17.25">
      <c r="A83" s="753"/>
      <c r="B83" s="753"/>
      <c r="C83" s="753"/>
      <c r="D83" s="753"/>
      <c r="E83" s="753"/>
      <c r="F83" s="753"/>
      <c r="G83" s="753"/>
      <c r="H83" s="753"/>
      <c r="I83" s="753"/>
      <c r="J83" s="753"/>
      <c r="K83" s="753"/>
      <c r="L83" s="753"/>
      <c r="M83" s="753"/>
      <c r="N83" s="753"/>
      <c r="O83" s="753"/>
      <c r="P83" s="753"/>
      <c r="Q83" s="753"/>
      <c r="R83" s="753"/>
      <c r="S83" s="753"/>
      <c r="T83" s="721"/>
      <c r="U83" s="721"/>
      <c r="V83" s="753"/>
      <c r="W83" s="753"/>
      <c r="X83" s="721"/>
      <c r="Y83" s="754"/>
    </row>
    <row r="84" spans="1:25" ht="17.25">
      <c r="A84" s="753"/>
      <c r="B84" s="753"/>
      <c r="C84" s="753"/>
      <c r="D84" s="753"/>
      <c r="E84" s="753"/>
      <c r="F84" s="753"/>
      <c r="G84" s="753"/>
      <c r="H84" s="753"/>
      <c r="I84" s="753"/>
      <c r="J84" s="753"/>
      <c r="K84" s="753"/>
      <c r="L84" s="753"/>
      <c r="M84" s="753"/>
      <c r="N84" s="753"/>
      <c r="O84" s="753"/>
      <c r="P84" s="753"/>
      <c r="Q84" s="753"/>
      <c r="R84" s="753"/>
      <c r="S84" s="753"/>
      <c r="T84" s="721"/>
      <c r="U84" s="721"/>
      <c r="V84" s="753"/>
      <c r="W84" s="753"/>
      <c r="X84" s="721"/>
      <c r="Y84" s="754"/>
    </row>
    <row r="85" spans="1:25" ht="17.25">
      <c r="A85" s="753"/>
      <c r="B85" s="753"/>
      <c r="C85" s="753"/>
      <c r="D85" s="753"/>
      <c r="E85" s="753"/>
      <c r="F85" s="753"/>
      <c r="G85" s="753"/>
      <c r="H85" s="753"/>
      <c r="I85" s="753"/>
      <c r="J85" s="753"/>
      <c r="K85" s="753"/>
      <c r="L85" s="753"/>
      <c r="M85" s="753"/>
      <c r="N85" s="753"/>
      <c r="O85" s="753"/>
      <c r="P85" s="753"/>
      <c r="Q85" s="753"/>
      <c r="R85" s="753"/>
      <c r="S85" s="753"/>
      <c r="T85" s="721"/>
      <c r="U85" s="721"/>
      <c r="V85" s="753"/>
      <c r="W85" s="753"/>
      <c r="X85" s="721"/>
      <c r="Y85" s="754"/>
    </row>
    <row r="86" spans="1:25" ht="17.25">
      <c r="A86" s="753"/>
      <c r="B86" s="753"/>
      <c r="C86" s="753"/>
      <c r="D86" s="753"/>
      <c r="E86" s="753"/>
      <c r="F86" s="753"/>
      <c r="G86" s="753"/>
      <c r="H86" s="753"/>
      <c r="I86" s="753"/>
      <c r="J86" s="753"/>
      <c r="K86" s="753"/>
      <c r="L86" s="753"/>
      <c r="M86" s="753"/>
      <c r="N86" s="753"/>
      <c r="O86" s="753"/>
      <c r="P86" s="753"/>
      <c r="Q86" s="753"/>
      <c r="R86" s="753"/>
      <c r="S86" s="753"/>
      <c r="T86" s="721"/>
      <c r="U86" s="721"/>
      <c r="V86" s="753"/>
      <c r="W86" s="753"/>
      <c r="X86" s="721"/>
      <c r="Y86" s="754"/>
    </row>
    <row r="87" spans="1:25" ht="17.25">
      <c r="A87" s="753"/>
      <c r="B87" s="753"/>
      <c r="C87" s="753"/>
      <c r="D87" s="753"/>
      <c r="E87" s="753"/>
      <c r="F87" s="753"/>
      <c r="G87" s="753"/>
      <c r="H87" s="753"/>
      <c r="I87" s="753"/>
      <c r="J87" s="753"/>
      <c r="K87" s="753"/>
      <c r="L87" s="753"/>
      <c r="M87" s="753"/>
      <c r="N87" s="753"/>
      <c r="O87" s="753"/>
      <c r="P87" s="753"/>
      <c r="Q87" s="753"/>
      <c r="R87" s="753"/>
      <c r="S87" s="753"/>
      <c r="T87" s="721"/>
      <c r="U87" s="721"/>
      <c r="V87" s="753"/>
      <c r="W87" s="753"/>
      <c r="X87" s="721"/>
      <c r="Y87" s="754"/>
    </row>
    <row r="88" spans="1:25" ht="17.25">
      <c r="A88" s="753"/>
      <c r="B88" s="753"/>
      <c r="C88" s="753"/>
      <c r="D88" s="753"/>
      <c r="E88" s="753"/>
      <c r="F88" s="753"/>
      <c r="G88" s="753"/>
      <c r="H88" s="753"/>
      <c r="I88" s="753"/>
      <c r="J88" s="753"/>
      <c r="K88" s="753"/>
      <c r="L88" s="753"/>
      <c r="M88" s="753"/>
      <c r="N88" s="753"/>
      <c r="O88" s="753"/>
      <c r="P88" s="753"/>
      <c r="Q88" s="753"/>
      <c r="R88" s="753"/>
      <c r="S88" s="753"/>
      <c r="T88" s="721"/>
      <c r="U88" s="721"/>
      <c r="V88" s="753"/>
      <c r="W88" s="753"/>
      <c r="X88" s="721"/>
      <c r="Y88" s="754"/>
    </row>
    <row r="89" spans="1:25" ht="17.25">
      <c r="A89" s="753"/>
      <c r="B89" s="753"/>
      <c r="C89" s="753"/>
      <c r="D89" s="753"/>
      <c r="E89" s="753"/>
      <c r="F89" s="753"/>
      <c r="G89" s="753"/>
      <c r="H89" s="753"/>
      <c r="I89" s="753"/>
      <c r="J89" s="753"/>
      <c r="K89" s="753"/>
      <c r="L89" s="753"/>
      <c r="M89" s="753"/>
      <c r="N89" s="753"/>
      <c r="O89" s="753"/>
      <c r="P89" s="753"/>
      <c r="Q89" s="753"/>
      <c r="R89" s="753"/>
      <c r="S89" s="753"/>
      <c r="T89" s="721"/>
      <c r="U89" s="721"/>
      <c r="V89" s="753"/>
      <c r="W89" s="753"/>
      <c r="X89" s="721"/>
      <c r="Y89" s="754"/>
    </row>
    <row r="90" spans="1:25" ht="17.25">
      <c r="A90" s="753"/>
      <c r="B90" s="753"/>
      <c r="C90" s="753"/>
      <c r="D90" s="753"/>
      <c r="E90" s="753"/>
      <c r="F90" s="753"/>
      <c r="G90" s="753"/>
      <c r="H90" s="753"/>
      <c r="I90" s="753"/>
      <c r="J90" s="753"/>
      <c r="K90" s="753"/>
      <c r="L90" s="753"/>
      <c r="M90" s="753"/>
      <c r="N90" s="753"/>
      <c r="O90" s="753"/>
      <c r="P90" s="753"/>
      <c r="Q90" s="753"/>
      <c r="R90" s="753"/>
      <c r="S90" s="753"/>
      <c r="T90" s="721"/>
      <c r="U90" s="721"/>
      <c r="V90" s="753"/>
      <c r="W90" s="753"/>
      <c r="X90" s="721"/>
      <c r="Y90" s="754"/>
    </row>
    <row r="91" spans="1:25" ht="17.25">
      <c r="A91" s="753"/>
      <c r="B91" s="753"/>
      <c r="C91" s="753"/>
      <c r="D91" s="753"/>
      <c r="E91" s="753"/>
      <c r="F91" s="753"/>
      <c r="G91" s="753"/>
      <c r="H91" s="753"/>
      <c r="I91" s="753"/>
      <c r="J91" s="753"/>
      <c r="K91" s="753"/>
      <c r="L91" s="753"/>
      <c r="M91" s="753"/>
      <c r="N91" s="753"/>
      <c r="O91" s="753"/>
      <c r="P91" s="753"/>
      <c r="Q91" s="753"/>
      <c r="R91" s="753"/>
      <c r="S91" s="753"/>
      <c r="T91" s="721"/>
      <c r="U91" s="721"/>
      <c r="V91" s="753"/>
      <c r="W91" s="753"/>
      <c r="X91" s="721"/>
      <c r="Y91" s="754"/>
    </row>
    <row r="92" spans="1:25" ht="17.25">
      <c r="A92" s="753"/>
      <c r="B92" s="753"/>
      <c r="C92" s="753"/>
      <c r="D92" s="753"/>
      <c r="E92" s="753"/>
      <c r="F92" s="753"/>
      <c r="G92" s="753"/>
      <c r="H92" s="753"/>
      <c r="I92" s="753"/>
      <c r="J92" s="753"/>
      <c r="K92" s="753"/>
      <c r="L92" s="753"/>
      <c r="M92" s="753"/>
      <c r="N92" s="753"/>
      <c r="O92" s="753"/>
      <c r="P92" s="753"/>
      <c r="Q92" s="753"/>
      <c r="R92" s="753"/>
      <c r="S92" s="753"/>
      <c r="T92" s="721"/>
      <c r="U92" s="721"/>
      <c r="V92" s="753"/>
      <c r="W92" s="753"/>
      <c r="X92" s="721"/>
      <c r="Y92" s="754"/>
    </row>
    <row r="93" spans="1:25" ht="17.25">
      <c r="A93" s="753"/>
      <c r="B93" s="753"/>
      <c r="C93" s="753"/>
      <c r="D93" s="753"/>
      <c r="E93" s="753"/>
      <c r="F93" s="753"/>
      <c r="G93" s="753"/>
      <c r="H93" s="753"/>
      <c r="I93" s="753"/>
      <c r="J93" s="753"/>
      <c r="K93" s="753"/>
      <c r="L93" s="753"/>
      <c r="M93" s="753"/>
      <c r="N93" s="753"/>
      <c r="O93" s="753"/>
      <c r="P93" s="753"/>
      <c r="Q93" s="753"/>
      <c r="R93" s="753"/>
      <c r="S93" s="753"/>
      <c r="T93" s="721"/>
      <c r="U93" s="721"/>
      <c r="V93" s="753"/>
      <c r="W93" s="753"/>
      <c r="X93" s="721"/>
      <c r="Y93" s="754"/>
    </row>
    <row r="94" spans="1:25" ht="17.25">
      <c r="A94" s="753"/>
      <c r="B94" s="753"/>
      <c r="C94" s="753"/>
      <c r="D94" s="753"/>
      <c r="E94" s="753"/>
      <c r="F94" s="753"/>
      <c r="G94" s="753"/>
      <c r="H94" s="753"/>
      <c r="I94" s="753"/>
      <c r="J94" s="753"/>
      <c r="K94" s="753"/>
      <c r="L94" s="753"/>
      <c r="M94" s="753"/>
      <c r="N94" s="753"/>
      <c r="O94" s="753"/>
      <c r="P94" s="753"/>
      <c r="Q94" s="753"/>
      <c r="R94" s="753"/>
      <c r="S94" s="753"/>
      <c r="T94" s="721"/>
      <c r="U94" s="721"/>
      <c r="V94" s="753"/>
      <c r="W94" s="753"/>
      <c r="X94" s="721"/>
      <c r="Y94" s="754"/>
    </row>
    <row r="95" spans="1:25" ht="17.25">
      <c r="A95" s="753"/>
      <c r="B95" s="753"/>
      <c r="C95" s="753"/>
      <c r="D95" s="753"/>
      <c r="E95" s="753"/>
      <c r="F95" s="753"/>
      <c r="G95" s="753"/>
      <c r="H95" s="753"/>
      <c r="I95" s="753"/>
      <c r="J95" s="753"/>
      <c r="K95" s="753"/>
      <c r="L95" s="753"/>
      <c r="M95" s="753"/>
      <c r="N95" s="753"/>
      <c r="O95" s="753"/>
      <c r="P95" s="753"/>
      <c r="Q95" s="753"/>
      <c r="R95" s="753"/>
      <c r="S95" s="753"/>
      <c r="T95" s="721"/>
      <c r="U95" s="721"/>
      <c r="V95" s="753"/>
      <c r="W95" s="753"/>
      <c r="X95" s="721"/>
      <c r="Y95" s="754"/>
    </row>
    <row r="96" spans="1:25" ht="17.25">
      <c r="A96" s="753"/>
      <c r="B96" s="753"/>
      <c r="C96" s="753"/>
      <c r="D96" s="753"/>
      <c r="E96" s="753"/>
      <c r="F96" s="753"/>
      <c r="G96" s="753"/>
      <c r="H96" s="753"/>
      <c r="I96" s="753"/>
      <c r="J96" s="753"/>
      <c r="K96" s="753"/>
      <c r="L96" s="753"/>
      <c r="M96" s="753"/>
      <c r="N96" s="753"/>
      <c r="O96" s="753"/>
      <c r="P96" s="753"/>
      <c r="Q96" s="753"/>
      <c r="R96" s="753"/>
      <c r="S96" s="753"/>
      <c r="T96" s="721"/>
      <c r="U96" s="721"/>
      <c r="V96" s="753"/>
      <c r="W96" s="753"/>
      <c r="X96" s="721"/>
      <c r="Y96" s="754"/>
    </row>
    <row r="97" spans="1:25" ht="17.25">
      <c r="A97" s="753"/>
      <c r="B97" s="753"/>
      <c r="C97" s="753"/>
      <c r="D97" s="753"/>
      <c r="E97" s="753"/>
      <c r="F97" s="753"/>
      <c r="G97" s="753"/>
      <c r="H97" s="753"/>
      <c r="I97" s="753"/>
      <c r="J97" s="753"/>
      <c r="K97" s="753"/>
      <c r="L97" s="753"/>
      <c r="M97" s="753"/>
      <c r="N97" s="753"/>
      <c r="O97" s="753"/>
      <c r="P97" s="753"/>
      <c r="Q97" s="753"/>
      <c r="R97" s="753"/>
      <c r="S97" s="753"/>
      <c r="T97" s="721"/>
      <c r="U97" s="721"/>
      <c r="V97" s="753"/>
      <c r="W97" s="753"/>
      <c r="X97" s="721"/>
      <c r="Y97" s="754"/>
    </row>
    <row r="98" spans="1:25" ht="17.25">
      <c r="A98" s="753"/>
      <c r="B98" s="753"/>
      <c r="C98" s="753"/>
      <c r="D98" s="753"/>
      <c r="E98" s="753"/>
      <c r="F98" s="753"/>
      <c r="G98" s="753"/>
      <c r="H98" s="753"/>
      <c r="I98" s="753"/>
      <c r="J98" s="753"/>
      <c r="K98" s="753"/>
      <c r="L98" s="753"/>
      <c r="M98" s="753"/>
      <c r="N98" s="753"/>
      <c r="O98" s="753"/>
      <c r="P98" s="753"/>
      <c r="Q98" s="753"/>
      <c r="R98" s="753"/>
      <c r="S98" s="753"/>
      <c r="T98" s="721"/>
      <c r="U98" s="721"/>
      <c r="V98" s="753"/>
      <c r="W98" s="753"/>
      <c r="X98" s="721"/>
      <c r="Y98" s="754"/>
    </row>
    <row r="99" spans="1:25" ht="17.25">
      <c r="A99" s="753"/>
      <c r="B99" s="753"/>
      <c r="C99" s="753"/>
      <c r="D99" s="753"/>
      <c r="E99" s="753"/>
      <c r="F99" s="753"/>
      <c r="G99" s="753"/>
      <c r="H99" s="753"/>
      <c r="I99" s="753"/>
      <c r="J99" s="753"/>
      <c r="K99" s="753"/>
      <c r="L99" s="753"/>
      <c r="M99" s="753"/>
      <c r="N99" s="753"/>
      <c r="O99" s="753"/>
      <c r="P99" s="753"/>
      <c r="Q99" s="753"/>
      <c r="R99" s="753"/>
      <c r="S99" s="753"/>
      <c r="T99" s="721"/>
      <c r="U99" s="721"/>
      <c r="V99" s="753"/>
      <c r="W99" s="753"/>
      <c r="X99" s="721"/>
      <c r="Y99" s="754"/>
    </row>
    <row r="100" spans="1:25" ht="17.25">
      <c r="A100" s="753"/>
      <c r="B100" s="753"/>
      <c r="C100" s="753"/>
      <c r="D100" s="753"/>
      <c r="E100" s="753"/>
      <c r="F100" s="753"/>
      <c r="G100" s="753"/>
      <c r="H100" s="753"/>
      <c r="I100" s="753"/>
      <c r="J100" s="753"/>
      <c r="K100" s="753"/>
      <c r="L100" s="753"/>
      <c r="M100" s="753"/>
      <c r="N100" s="753"/>
      <c r="O100" s="753"/>
      <c r="P100" s="753"/>
      <c r="Q100" s="753"/>
      <c r="R100" s="753"/>
      <c r="S100" s="753"/>
      <c r="T100" s="721"/>
      <c r="U100" s="721"/>
      <c r="V100" s="753"/>
      <c r="W100" s="753"/>
      <c r="X100" s="721"/>
      <c r="Y100" s="754"/>
    </row>
    <row r="101" spans="1:25" ht="17.25">
      <c r="A101" s="753"/>
      <c r="B101" s="753"/>
      <c r="C101" s="753"/>
      <c r="D101" s="753"/>
      <c r="E101" s="753"/>
      <c r="F101" s="753"/>
      <c r="G101" s="753"/>
      <c r="H101" s="753"/>
      <c r="I101" s="753"/>
      <c r="J101" s="753"/>
      <c r="K101" s="753"/>
      <c r="L101" s="753"/>
      <c r="M101" s="753"/>
      <c r="N101" s="753"/>
      <c r="O101" s="753"/>
      <c r="P101" s="753"/>
      <c r="Q101" s="753"/>
      <c r="R101" s="753"/>
      <c r="S101" s="753"/>
      <c r="T101" s="721"/>
      <c r="U101" s="721"/>
      <c r="V101" s="753"/>
      <c r="W101" s="753"/>
      <c r="X101" s="721"/>
      <c r="Y101" s="754"/>
    </row>
    <row r="102" spans="1:25" ht="17.25">
      <c r="A102" s="753"/>
      <c r="B102" s="753"/>
      <c r="C102" s="753"/>
      <c r="D102" s="753"/>
      <c r="E102" s="753"/>
      <c r="F102" s="753"/>
      <c r="G102" s="753"/>
      <c r="H102" s="753"/>
      <c r="I102" s="753"/>
      <c r="J102" s="753"/>
      <c r="K102" s="753"/>
      <c r="L102" s="753"/>
      <c r="M102" s="753"/>
      <c r="N102" s="753"/>
      <c r="O102" s="753"/>
      <c r="P102" s="753"/>
      <c r="Q102" s="753"/>
      <c r="R102" s="753"/>
      <c r="S102" s="753"/>
      <c r="T102" s="721"/>
      <c r="U102" s="721"/>
      <c r="V102" s="753"/>
      <c r="W102" s="753"/>
      <c r="X102" s="721"/>
      <c r="Y102" s="754"/>
    </row>
    <row r="103" spans="1:25" ht="17.25">
      <c r="A103" s="753"/>
      <c r="B103" s="753"/>
      <c r="C103" s="753"/>
      <c r="D103" s="753"/>
      <c r="E103" s="753"/>
      <c r="F103" s="753"/>
      <c r="G103" s="753"/>
      <c r="H103" s="753"/>
      <c r="I103" s="753"/>
      <c r="J103" s="753"/>
      <c r="K103" s="753"/>
      <c r="L103" s="753"/>
      <c r="M103" s="753"/>
      <c r="N103" s="753"/>
      <c r="O103" s="753"/>
      <c r="P103" s="753"/>
      <c r="Q103" s="753"/>
      <c r="R103" s="753"/>
      <c r="S103" s="753"/>
      <c r="T103" s="721"/>
      <c r="U103" s="721"/>
      <c r="V103" s="753"/>
      <c r="W103" s="753"/>
      <c r="X103" s="721"/>
      <c r="Y103" s="754"/>
    </row>
    <row r="104" spans="1:25" ht="17.25">
      <c r="A104" s="753"/>
      <c r="B104" s="753"/>
      <c r="C104" s="753"/>
      <c r="D104" s="753"/>
      <c r="E104" s="753"/>
      <c r="F104" s="753"/>
      <c r="G104" s="753"/>
      <c r="H104" s="753"/>
      <c r="I104" s="753"/>
      <c r="J104" s="753"/>
      <c r="K104" s="753"/>
      <c r="L104" s="753"/>
      <c r="M104" s="753"/>
      <c r="N104" s="753"/>
      <c r="O104" s="753"/>
      <c r="P104" s="753"/>
      <c r="Q104" s="753"/>
      <c r="R104" s="753"/>
      <c r="S104" s="753"/>
      <c r="T104" s="721"/>
      <c r="U104" s="721"/>
      <c r="V104" s="753"/>
      <c r="W104" s="753"/>
      <c r="X104" s="721"/>
      <c r="Y104" s="754"/>
    </row>
    <row r="105" spans="1:25" ht="17.25">
      <c r="A105" s="753"/>
      <c r="B105" s="753"/>
      <c r="C105" s="753"/>
      <c r="D105" s="753"/>
      <c r="E105" s="753"/>
      <c r="F105" s="753"/>
      <c r="G105" s="753"/>
      <c r="H105" s="753"/>
      <c r="I105" s="753"/>
      <c r="J105" s="753"/>
      <c r="K105" s="753"/>
      <c r="L105" s="753"/>
      <c r="M105" s="753"/>
      <c r="N105" s="753"/>
      <c r="O105" s="753"/>
      <c r="P105" s="753"/>
      <c r="Q105" s="753"/>
      <c r="R105" s="753"/>
      <c r="S105" s="753"/>
      <c r="T105" s="721"/>
      <c r="U105" s="721"/>
      <c r="V105" s="753"/>
      <c r="W105" s="753"/>
      <c r="X105" s="721"/>
      <c r="Y105" s="754"/>
    </row>
    <row r="106" spans="1:25" ht="17.25">
      <c r="A106" s="753"/>
      <c r="B106" s="753"/>
      <c r="C106" s="753"/>
      <c r="D106" s="753"/>
      <c r="E106" s="753"/>
      <c r="F106" s="753"/>
      <c r="G106" s="753"/>
      <c r="H106" s="753"/>
      <c r="I106" s="753"/>
      <c r="J106" s="753"/>
      <c r="K106" s="753"/>
      <c r="L106" s="753"/>
      <c r="M106" s="753"/>
      <c r="N106" s="753"/>
      <c r="O106" s="753"/>
      <c r="P106" s="753"/>
      <c r="Q106" s="753"/>
      <c r="R106" s="753"/>
      <c r="S106" s="753"/>
      <c r="T106" s="721"/>
      <c r="U106" s="721"/>
      <c r="V106" s="753"/>
      <c r="W106" s="753"/>
      <c r="X106" s="721"/>
      <c r="Y106" s="754"/>
    </row>
    <row r="107" spans="1:25" ht="17.25">
      <c r="A107" s="753"/>
      <c r="B107" s="753"/>
      <c r="C107" s="753"/>
      <c r="D107" s="753"/>
      <c r="E107" s="753"/>
      <c r="F107" s="753"/>
      <c r="G107" s="753"/>
      <c r="H107" s="753"/>
      <c r="I107" s="753"/>
      <c r="J107" s="753"/>
      <c r="K107" s="753"/>
      <c r="L107" s="753"/>
      <c r="M107" s="753"/>
      <c r="N107" s="753"/>
      <c r="O107" s="753"/>
      <c r="P107" s="753"/>
      <c r="Q107" s="753"/>
      <c r="R107" s="753"/>
      <c r="S107" s="753"/>
      <c r="T107" s="721"/>
      <c r="U107" s="721"/>
      <c r="V107" s="753"/>
      <c r="W107" s="753"/>
      <c r="X107" s="721"/>
      <c r="Y107" s="754"/>
    </row>
    <row r="108" spans="1:25" ht="17.25">
      <c r="A108" s="753"/>
      <c r="B108" s="753"/>
      <c r="C108" s="753"/>
      <c r="D108" s="753"/>
      <c r="E108" s="753"/>
      <c r="F108" s="753"/>
      <c r="G108" s="753"/>
      <c r="H108" s="753"/>
      <c r="I108" s="753"/>
      <c r="J108" s="753"/>
      <c r="K108" s="753"/>
      <c r="L108" s="753"/>
      <c r="M108" s="753"/>
      <c r="N108" s="753"/>
      <c r="O108" s="753"/>
      <c r="P108" s="753"/>
      <c r="Q108" s="753"/>
      <c r="R108" s="753"/>
      <c r="S108" s="753"/>
      <c r="T108" s="721"/>
      <c r="U108" s="721"/>
      <c r="V108" s="753"/>
      <c r="W108" s="753"/>
      <c r="X108" s="721"/>
      <c r="Y108" s="754"/>
    </row>
    <row r="109" spans="1:25" ht="17.25">
      <c r="A109" s="753"/>
      <c r="B109" s="753"/>
      <c r="C109" s="753"/>
      <c r="D109" s="753"/>
      <c r="E109" s="753"/>
      <c r="F109" s="753"/>
      <c r="G109" s="753"/>
      <c r="H109" s="753"/>
      <c r="I109" s="753"/>
      <c r="J109" s="753"/>
      <c r="K109" s="753"/>
      <c r="L109" s="753"/>
      <c r="M109" s="753"/>
      <c r="N109" s="753"/>
      <c r="O109" s="753"/>
      <c r="P109" s="753"/>
      <c r="Q109" s="753"/>
      <c r="R109" s="753"/>
      <c r="S109" s="753"/>
      <c r="T109" s="721"/>
      <c r="U109" s="721"/>
      <c r="V109" s="753"/>
      <c r="W109" s="753"/>
      <c r="X109" s="721"/>
      <c r="Y109" s="754"/>
    </row>
    <row r="110" spans="1:25" ht="17.25">
      <c r="A110" s="753"/>
      <c r="B110" s="753"/>
      <c r="C110" s="753"/>
      <c r="D110" s="753"/>
      <c r="E110" s="753"/>
      <c r="F110" s="753"/>
      <c r="G110" s="753"/>
      <c r="H110" s="753"/>
      <c r="I110" s="753"/>
      <c r="J110" s="753"/>
      <c r="K110" s="753"/>
      <c r="L110" s="753"/>
      <c r="M110" s="753"/>
      <c r="N110" s="753"/>
      <c r="O110" s="753"/>
      <c r="P110" s="753"/>
      <c r="Q110" s="753"/>
      <c r="R110" s="753"/>
      <c r="S110" s="753"/>
      <c r="T110" s="721"/>
      <c r="U110" s="721"/>
      <c r="V110" s="753"/>
      <c r="W110" s="753"/>
      <c r="X110" s="721"/>
      <c r="Y110" s="754"/>
    </row>
    <row r="111" spans="1:25" ht="17.25">
      <c r="A111" s="753"/>
      <c r="B111" s="753"/>
      <c r="C111" s="753"/>
      <c r="D111" s="753"/>
      <c r="E111" s="753"/>
      <c r="F111" s="753"/>
      <c r="G111" s="753"/>
      <c r="H111" s="753"/>
      <c r="I111" s="753"/>
      <c r="J111" s="753"/>
      <c r="K111" s="753"/>
      <c r="L111" s="753"/>
      <c r="M111" s="753"/>
      <c r="N111" s="753"/>
      <c r="O111" s="753"/>
      <c r="P111" s="753"/>
      <c r="Q111" s="753"/>
      <c r="R111" s="753"/>
      <c r="S111" s="753"/>
      <c r="T111" s="721"/>
      <c r="U111" s="721"/>
      <c r="V111" s="753"/>
      <c r="W111" s="753"/>
      <c r="X111" s="721"/>
      <c r="Y111" s="754"/>
    </row>
    <row r="112" spans="1:25" ht="17.25">
      <c r="A112" s="753"/>
      <c r="B112" s="753"/>
      <c r="C112" s="753"/>
      <c r="D112" s="753"/>
      <c r="E112" s="753"/>
      <c r="F112" s="753"/>
      <c r="G112" s="753"/>
      <c r="H112" s="753"/>
      <c r="I112" s="753"/>
      <c r="J112" s="753"/>
      <c r="K112" s="753"/>
      <c r="L112" s="753"/>
      <c r="M112" s="753"/>
      <c r="N112" s="753"/>
      <c r="O112" s="753"/>
      <c r="P112" s="753"/>
      <c r="Q112" s="753"/>
      <c r="R112" s="753"/>
      <c r="S112" s="753"/>
      <c r="T112" s="721"/>
      <c r="U112" s="721"/>
      <c r="V112" s="753"/>
      <c r="W112" s="753"/>
      <c r="X112" s="721"/>
      <c r="Y112" s="754"/>
    </row>
    <row r="113" spans="1:25" ht="17.25">
      <c r="A113" s="753"/>
      <c r="B113" s="753"/>
      <c r="C113" s="753"/>
      <c r="D113" s="753"/>
      <c r="E113" s="753"/>
      <c r="F113" s="753"/>
      <c r="G113" s="753"/>
      <c r="H113" s="753"/>
      <c r="I113" s="753"/>
      <c r="J113" s="753"/>
      <c r="K113" s="753"/>
      <c r="L113" s="753"/>
      <c r="M113" s="753"/>
      <c r="N113" s="753"/>
      <c r="O113" s="753"/>
      <c r="P113" s="753"/>
      <c r="Q113" s="753"/>
      <c r="R113" s="753"/>
      <c r="S113" s="753"/>
      <c r="T113" s="721"/>
      <c r="U113" s="721"/>
      <c r="V113" s="753"/>
      <c r="W113" s="753"/>
      <c r="X113" s="721"/>
      <c r="Y113" s="754"/>
    </row>
    <row r="114" spans="1:25" ht="17.25">
      <c r="A114" s="753"/>
      <c r="B114" s="753"/>
      <c r="C114" s="753"/>
      <c r="D114" s="753"/>
      <c r="E114" s="753"/>
      <c r="F114" s="753"/>
      <c r="G114" s="753"/>
      <c r="H114" s="753"/>
      <c r="I114" s="753"/>
      <c r="J114" s="753"/>
      <c r="K114" s="753"/>
      <c r="L114" s="753"/>
      <c r="M114" s="753"/>
      <c r="N114" s="753"/>
      <c r="O114" s="753"/>
      <c r="P114" s="753"/>
      <c r="Q114" s="753"/>
      <c r="R114" s="753"/>
      <c r="S114" s="753"/>
      <c r="T114" s="721"/>
      <c r="U114" s="721"/>
      <c r="V114" s="753"/>
      <c r="W114" s="753"/>
      <c r="X114" s="721"/>
      <c r="Y114" s="754"/>
    </row>
    <row r="115" spans="1:25" ht="17.25">
      <c r="A115" s="753"/>
      <c r="B115" s="753"/>
      <c r="C115" s="753"/>
      <c r="D115" s="753"/>
      <c r="E115" s="753"/>
      <c r="F115" s="753"/>
      <c r="G115" s="753"/>
      <c r="H115" s="753"/>
      <c r="I115" s="753"/>
      <c r="J115" s="753"/>
      <c r="K115" s="753"/>
      <c r="L115" s="753"/>
      <c r="M115" s="753"/>
      <c r="N115" s="753"/>
      <c r="O115" s="753"/>
      <c r="P115" s="753"/>
      <c r="Q115" s="753"/>
      <c r="R115" s="753"/>
      <c r="S115" s="753"/>
      <c r="T115" s="721"/>
      <c r="U115" s="721"/>
      <c r="V115" s="753"/>
      <c r="W115" s="753"/>
      <c r="X115" s="721"/>
      <c r="Y115" s="754"/>
    </row>
    <row r="116" spans="1:25" ht="17.25">
      <c r="A116" s="753"/>
      <c r="B116" s="753"/>
      <c r="C116" s="753"/>
      <c r="D116" s="753"/>
      <c r="E116" s="753"/>
      <c r="F116" s="753"/>
      <c r="G116" s="753"/>
      <c r="H116" s="753"/>
      <c r="I116" s="753"/>
      <c r="J116" s="753"/>
      <c r="K116" s="753"/>
      <c r="L116" s="753"/>
      <c r="M116" s="753"/>
      <c r="N116" s="753"/>
      <c r="O116" s="753"/>
      <c r="P116" s="753"/>
      <c r="Q116" s="753"/>
      <c r="R116" s="753"/>
      <c r="S116" s="753"/>
      <c r="T116" s="721"/>
      <c r="U116" s="721"/>
      <c r="V116" s="753"/>
      <c r="W116" s="753"/>
      <c r="X116" s="721"/>
      <c r="Y116" s="754"/>
    </row>
    <row r="117" spans="1:25" ht="17.25">
      <c r="A117" s="753"/>
      <c r="B117" s="753"/>
      <c r="C117" s="753"/>
      <c r="D117" s="753"/>
      <c r="E117" s="753"/>
      <c r="F117" s="753"/>
      <c r="G117" s="753"/>
      <c r="H117" s="753"/>
      <c r="I117" s="753"/>
      <c r="J117" s="753"/>
      <c r="K117" s="753"/>
      <c r="L117" s="753"/>
      <c r="M117" s="753"/>
      <c r="N117" s="753"/>
      <c r="O117" s="753"/>
      <c r="P117" s="753"/>
      <c r="Q117" s="753"/>
      <c r="R117" s="753"/>
      <c r="S117" s="753"/>
      <c r="T117" s="721"/>
      <c r="U117" s="721"/>
      <c r="V117" s="753"/>
      <c r="W117" s="753"/>
      <c r="X117" s="721"/>
      <c r="Y117" s="754"/>
    </row>
    <row r="118" spans="1:25" ht="17.25">
      <c r="A118" s="753"/>
      <c r="B118" s="753"/>
      <c r="C118" s="753"/>
      <c r="D118" s="753"/>
      <c r="E118" s="753"/>
      <c r="F118" s="753"/>
      <c r="G118" s="753"/>
      <c r="H118" s="753"/>
      <c r="I118" s="753"/>
      <c r="J118" s="753"/>
      <c r="K118" s="753"/>
      <c r="L118" s="753"/>
      <c r="M118" s="753"/>
      <c r="N118" s="753"/>
      <c r="O118" s="753"/>
      <c r="P118" s="753"/>
      <c r="Q118" s="753"/>
      <c r="R118" s="753"/>
      <c r="S118" s="753"/>
      <c r="T118" s="721"/>
      <c r="U118" s="721"/>
      <c r="V118" s="753"/>
      <c r="W118" s="753"/>
      <c r="X118" s="721"/>
      <c r="Y118" s="754"/>
    </row>
    <row r="119" spans="1:25" ht="17.25">
      <c r="A119" s="753"/>
      <c r="B119" s="753"/>
      <c r="C119" s="753"/>
      <c r="D119" s="753"/>
      <c r="E119" s="753"/>
      <c r="F119" s="753"/>
      <c r="G119" s="753"/>
      <c r="H119" s="753"/>
      <c r="I119" s="753"/>
      <c r="J119" s="753"/>
      <c r="K119" s="753"/>
      <c r="L119" s="753"/>
      <c r="M119" s="753"/>
      <c r="N119" s="753"/>
      <c r="O119" s="753"/>
      <c r="P119" s="753"/>
      <c r="Q119" s="753"/>
      <c r="R119" s="753"/>
      <c r="S119" s="753"/>
      <c r="T119" s="721"/>
      <c r="U119" s="721"/>
      <c r="V119" s="753"/>
      <c r="W119" s="753"/>
      <c r="X119" s="721"/>
      <c r="Y119" s="754"/>
    </row>
    <row r="120" spans="1:25" ht="17.25">
      <c r="A120" s="753"/>
      <c r="B120" s="753"/>
      <c r="C120" s="753"/>
      <c r="D120" s="753"/>
      <c r="E120" s="753"/>
      <c r="F120" s="753"/>
      <c r="G120" s="753"/>
      <c r="H120" s="753"/>
      <c r="I120" s="753"/>
      <c r="J120" s="753"/>
      <c r="K120" s="753"/>
      <c r="L120" s="753"/>
      <c r="M120" s="753"/>
      <c r="N120" s="753"/>
      <c r="O120" s="753"/>
      <c r="P120" s="753"/>
      <c r="Q120" s="753"/>
      <c r="R120" s="753"/>
      <c r="S120" s="753"/>
      <c r="T120" s="721"/>
      <c r="U120" s="721"/>
      <c r="V120" s="753"/>
      <c r="W120" s="753"/>
      <c r="X120" s="721"/>
      <c r="Y120" s="754"/>
    </row>
    <row r="121" spans="1:25" ht="17.25">
      <c r="A121" s="753"/>
      <c r="B121" s="753"/>
      <c r="C121" s="753"/>
      <c r="D121" s="753"/>
      <c r="E121" s="753"/>
      <c r="F121" s="753"/>
      <c r="G121" s="753"/>
      <c r="H121" s="753"/>
      <c r="I121" s="753"/>
      <c r="J121" s="753"/>
      <c r="K121" s="753"/>
      <c r="L121" s="753"/>
      <c r="M121" s="753"/>
      <c r="N121" s="753"/>
      <c r="O121" s="753"/>
      <c r="P121" s="753"/>
      <c r="Q121" s="753"/>
      <c r="R121" s="753"/>
      <c r="S121" s="753"/>
      <c r="T121" s="721"/>
      <c r="U121" s="721"/>
      <c r="V121" s="753"/>
      <c r="W121" s="753"/>
      <c r="X121" s="721"/>
      <c r="Y121" s="754"/>
    </row>
    <row r="122" spans="1:25" ht="17.25">
      <c r="A122" s="753"/>
      <c r="B122" s="753"/>
      <c r="C122" s="753"/>
      <c r="D122" s="753"/>
      <c r="E122" s="753"/>
      <c r="F122" s="753"/>
      <c r="G122" s="753"/>
      <c r="H122" s="753"/>
      <c r="I122" s="753"/>
      <c r="J122" s="753"/>
      <c r="K122" s="753"/>
      <c r="L122" s="753"/>
      <c r="M122" s="753"/>
      <c r="N122" s="753"/>
      <c r="O122" s="753"/>
      <c r="P122" s="753"/>
      <c r="Q122" s="753"/>
      <c r="R122" s="753"/>
      <c r="S122" s="753"/>
      <c r="T122" s="721"/>
      <c r="U122" s="721"/>
      <c r="V122" s="753"/>
      <c r="W122" s="753"/>
      <c r="X122" s="721"/>
      <c r="Y122" s="754"/>
    </row>
    <row r="123" spans="1:25" ht="17.25">
      <c r="A123" s="753"/>
      <c r="B123" s="753"/>
      <c r="C123" s="753"/>
      <c r="D123" s="753"/>
      <c r="E123" s="753"/>
      <c r="F123" s="753"/>
      <c r="G123" s="753"/>
      <c r="H123" s="753"/>
      <c r="I123" s="753"/>
      <c r="J123" s="753"/>
      <c r="K123" s="753"/>
      <c r="L123" s="753"/>
      <c r="M123" s="753"/>
      <c r="N123" s="753"/>
      <c r="O123" s="753"/>
      <c r="P123" s="753"/>
      <c r="Q123" s="753"/>
      <c r="R123" s="753"/>
      <c r="S123" s="753"/>
      <c r="T123" s="721"/>
      <c r="U123" s="721"/>
      <c r="V123" s="753"/>
      <c r="W123" s="753"/>
      <c r="X123" s="721"/>
      <c r="Y123" s="754"/>
    </row>
    <row r="124" spans="1:25" ht="17.25">
      <c r="A124" s="753"/>
      <c r="B124" s="753"/>
      <c r="C124" s="753"/>
      <c r="D124" s="753"/>
      <c r="E124" s="753"/>
      <c r="F124" s="753"/>
      <c r="G124" s="753"/>
      <c r="H124" s="753"/>
      <c r="I124" s="753"/>
      <c r="J124" s="753"/>
      <c r="K124" s="753"/>
      <c r="L124" s="753"/>
      <c r="M124" s="753"/>
      <c r="N124" s="753"/>
      <c r="O124" s="753"/>
      <c r="P124" s="753"/>
      <c r="Q124" s="753"/>
      <c r="R124" s="753"/>
      <c r="S124" s="753"/>
      <c r="T124" s="721"/>
      <c r="U124" s="721"/>
      <c r="V124" s="753"/>
      <c r="W124" s="753"/>
      <c r="X124" s="721"/>
      <c r="Y124" s="754"/>
    </row>
    <row r="125" spans="1:25" ht="17.25">
      <c r="A125" s="753"/>
      <c r="B125" s="753"/>
      <c r="C125" s="753"/>
      <c r="D125" s="753"/>
      <c r="E125" s="753"/>
      <c r="F125" s="753"/>
      <c r="G125" s="753"/>
      <c r="H125" s="753"/>
      <c r="I125" s="753"/>
      <c r="J125" s="753"/>
      <c r="K125" s="753"/>
      <c r="L125" s="753"/>
      <c r="M125" s="753"/>
      <c r="N125" s="753"/>
      <c r="O125" s="753"/>
      <c r="P125" s="753"/>
      <c r="Q125" s="753"/>
      <c r="R125" s="753"/>
      <c r="S125" s="753"/>
      <c r="T125" s="721"/>
      <c r="U125" s="721"/>
      <c r="V125" s="753"/>
      <c r="W125" s="753"/>
      <c r="X125" s="721"/>
      <c r="Y125" s="754"/>
    </row>
    <row r="126" spans="1:25" ht="17.25">
      <c r="A126" s="753"/>
      <c r="B126" s="753"/>
      <c r="C126" s="753"/>
      <c r="D126" s="753"/>
      <c r="E126" s="753"/>
      <c r="F126" s="753"/>
      <c r="G126" s="753"/>
      <c r="H126" s="753"/>
      <c r="I126" s="753"/>
      <c r="J126" s="753"/>
      <c r="K126" s="753"/>
      <c r="L126" s="753"/>
      <c r="M126" s="753"/>
      <c r="N126" s="753"/>
      <c r="O126" s="753"/>
      <c r="P126" s="753"/>
      <c r="Q126" s="753"/>
      <c r="R126" s="753"/>
      <c r="S126" s="753"/>
      <c r="T126" s="721"/>
      <c r="U126" s="721"/>
      <c r="V126" s="753"/>
      <c r="W126" s="753"/>
      <c r="X126" s="721"/>
      <c r="Y126" s="754"/>
    </row>
    <row r="127" spans="1:25" ht="17.25">
      <c r="A127" s="753"/>
      <c r="B127" s="753"/>
      <c r="C127" s="753"/>
      <c r="D127" s="753"/>
      <c r="E127" s="753"/>
      <c r="F127" s="753"/>
      <c r="G127" s="753"/>
      <c r="H127" s="753"/>
      <c r="I127" s="753"/>
      <c r="J127" s="753"/>
      <c r="K127" s="753"/>
      <c r="L127" s="753"/>
      <c r="M127" s="753"/>
      <c r="N127" s="753"/>
      <c r="O127" s="753"/>
      <c r="P127" s="753"/>
      <c r="Q127" s="753"/>
      <c r="R127" s="753"/>
      <c r="S127" s="753"/>
      <c r="T127" s="721"/>
      <c r="U127" s="721"/>
      <c r="V127" s="753"/>
      <c r="W127" s="753"/>
      <c r="X127" s="721"/>
      <c r="Y127" s="754"/>
    </row>
    <row r="128" spans="1:25" ht="17.25">
      <c r="A128" s="753"/>
      <c r="B128" s="753"/>
      <c r="C128" s="753"/>
      <c r="D128" s="753"/>
      <c r="E128" s="753"/>
      <c r="F128" s="753"/>
      <c r="G128" s="753"/>
      <c r="H128" s="753"/>
      <c r="I128" s="753"/>
      <c r="J128" s="753"/>
      <c r="K128" s="753"/>
      <c r="L128" s="753"/>
      <c r="M128" s="753"/>
      <c r="N128" s="753"/>
      <c r="O128" s="753"/>
      <c r="P128" s="753"/>
      <c r="Q128" s="753"/>
      <c r="R128" s="753"/>
      <c r="S128" s="753"/>
      <c r="T128" s="721"/>
      <c r="U128" s="721"/>
      <c r="V128" s="753"/>
      <c r="W128" s="753"/>
      <c r="X128" s="721"/>
      <c r="Y128" s="754"/>
    </row>
    <row r="129" spans="1:25" ht="17.25">
      <c r="A129" s="753"/>
      <c r="B129" s="753"/>
      <c r="C129" s="753"/>
      <c r="D129" s="753"/>
      <c r="E129" s="753"/>
      <c r="F129" s="753"/>
      <c r="G129" s="753"/>
      <c r="H129" s="753"/>
      <c r="I129" s="753"/>
      <c r="J129" s="753"/>
      <c r="K129" s="753"/>
      <c r="L129" s="753"/>
      <c r="M129" s="753"/>
      <c r="N129" s="753"/>
      <c r="O129" s="753"/>
      <c r="P129" s="753"/>
      <c r="Q129" s="753"/>
      <c r="R129" s="753"/>
      <c r="S129" s="753"/>
      <c r="T129" s="721"/>
      <c r="U129" s="721"/>
      <c r="V129" s="753"/>
      <c r="W129" s="753"/>
      <c r="X129" s="721"/>
      <c r="Y129" s="754"/>
    </row>
    <row r="130" spans="1:25" ht="17.25">
      <c r="A130" s="753"/>
      <c r="B130" s="753"/>
      <c r="C130" s="753"/>
      <c r="D130" s="753"/>
      <c r="E130" s="753"/>
      <c r="F130" s="753"/>
      <c r="G130" s="753"/>
      <c r="H130" s="753"/>
      <c r="I130" s="753"/>
      <c r="J130" s="753"/>
      <c r="K130" s="753"/>
      <c r="L130" s="753"/>
      <c r="M130" s="753"/>
      <c r="N130" s="753"/>
      <c r="O130" s="753"/>
      <c r="P130" s="753"/>
      <c r="Q130" s="753"/>
      <c r="R130" s="753"/>
      <c r="S130" s="753"/>
      <c r="T130" s="721"/>
      <c r="U130" s="721"/>
      <c r="V130" s="753"/>
      <c r="W130" s="753"/>
      <c r="X130" s="721"/>
      <c r="Y130" s="754"/>
    </row>
    <row r="131" spans="1:25" ht="17.25">
      <c r="A131" s="753"/>
      <c r="B131" s="753"/>
      <c r="C131" s="753"/>
      <c r="D131" s="753"/>
      <c r="E131" s="753"/>
      <c r="F131" s="753"/>
      <c r="G131" s="753"/>
      <c r="H131" s="753"/>
      <c r="I131" s="753"/>
      <c r="J131" s="753"/>
      <c r="K131" s="753"/>
      <c r="L131" s="753"/>
      <c r="M131" s="753"/>
      <c r="N131" s="753"/>
      <c r="O131" s="753"/>
      <c r="P131" s="753"/>
      <c r="Q131" s="753"/>
      <c r="R131" s="753"/>
      <c r="S131" s="753"/>
      <c r="T131" s="721"/>
      <c r="U131" s="721"/>
      <c r="V131" s="753"/>
      <c r="W131" s="753"/>
      <c r="X131" s="721"/>
      <c r="Y131" s="754"/>
    </row>
    <row r="132" spans="1:25" ht="17.25">
      <c r="A132" s="753"/>
      <c r="B132" s="753"/>
      <c r="C132" s="753"/>
      <c r="D132" s="753"/>
      <c r="E132" s="753"/>
      <c r="F132" s="753"/>
      <c r="G132" s="753"/>
      <c r="H132" s="753"/>
      <c r="I132" s="753"/>
      <c r="J132" s="753"/>
      <c r="K132" s="753"/>
      <c r="L132" s="753"/>
      <c r="M132" s="753"/>
      <c r="N132" s="753"/>
      <c r="O132" s="753"/>
      <c r="P132" s="753"/>
      <c r="Q132" s="753"/>
      <c r="R132" s="753"/>
      <c r="S132" s="753"/>
      <c r="T132" s="721"/>
      <c r="U132" s="721"/>
      <c r="V132" s="753"/>
      <c r="W132" s="753"/>
      <c r="X132" s="721"/>
      <c r="Y132" s="754"/>
    </row>
    <row r="133" spans="1:25" ht="17.25">
      <c r="A133" s="753"/>
      <c r="B133" s="753"/>
      <c r="C133" s="753"/>
      <c r="D133" s="753"/>
      <c r="E133" s="753"/>
      <c r="F133" s="753"/>
      <c r="G133" s="753"/>
      <c r="H133" s="753"/>
      <c r="I133" s="753"/>
      <c r="J133" s="753"/>
      <c r="K133" s="753"/>
      <c r="L133" s="753"/>
      <c r="M133" s="753"/>
      <c r="N133" s="753"/>
      <c r="O133" s="753"/>
      <c r="P133" s="753"/>
      <c r="Q133" s="753"/>
      <c r="R133" s="753"/>
      <c r="S133" s="753"/>
      <c r="T133" s="721"/>
      <c r="U133" s="721"/>
      <c r="V133" s="753"/>
      <c r="W133" s="753"/>
      <c r="X133" s="721"/>
      <c r="Y133" s="754"/>
    </row>
    <row r="134" spans="1:25" ht="17.25">
      <c r="A134" s="753"/>
      <c r="B134" s="753"/>
      <c r="C134" s="753"/>
      <c r="D134" s="753"/>
      <c r="E134" s="753"/>
      <c r="F134" s="753"/>
      <c r="G134" s="753"/>
      <c r="H134" s="753"/>
      <c r="I134" s="753"/>
      <c r="J134" s="753"/>
      <c r="K134" s="753"/>
      <c r="L134" s="753"/>
      <c r="M134" s="753"/>
      <c r="N134" s="753"/>
      <c r="O134" s="753"/>
      <c r="P134" s="753"/>
      <c r="Q134" s="753"/>
      <c r="R134" s="753"/>
      <c r="S134" s="753"/>
      <c r="T134" s="721"/>
      <c r="U134" s="721"/>
      <c r="V134" s="753"/>
      <c r="W134" s="753"/>
      <c r="X134" s="721"/>
      <c r="Y134" s="754"/>
    </row>
    <row r="135" spans="1:25" ht="17.25">
      <c r="A135" s="753"/>
      <c r="B135" s="753"/>
      <c r="C135" s="753"/>
      <c r="D135" s="753"/>
      <c r="E135" s="753"/>
      <c r="F135" s="753"/>
      <c r="G135" s="753"/>
      <c r="H135" s="753"/>
      <c r="I135" s="753"/>
      <c r="J135" s="753"/>
      <c r="K135" s="753"/>
      <c r="L135" s="753"/>
      <c r="M135" s="753"/>
      <c r="N135" s="753"/>
      <c r="O135" s="753"/>
      <c r="P135" s="753"/>
      <c r="Q135" s="753"/>
      <c r="R135" s="753"/>
      <c r="S135" s="753"/>
      <c r="T135" s="721"/>
      <c r="U135" s="721"/>
      <c r="V135" s="753"/>
      <c r="W135" s="753"/>
      <c r="X135" s="721"/>
      <c r="Y135" s="754"/>
    </row>
    <row r="136" spans="1:25" ht="17.25">
      <c r="A136" s="753"/>
      <c r="B136" s="753"/>
      <c r="C136" s="753"/>
      <c r="D136" s="753"/>
      <c r="E136" s="753"/>
      <c r="F136" s="753"/>
      <c r="G136" s="753"/>
      <c r="H136" s="753"/>
      <c r="I136" s="753"/>
      <c r="J136" s="753"/>
      <c r="K136" s="753"/>
      <c r="L136" s="753"/>
      <c r="M136" s="753"/>
      <c r="N136" s="753"/>
      <c r="O136" s="753"/>
      <c r="P136" s="753"/>
      <c r="Q136" s="753"/>
      <c r="R136" s="753"/>
      <c r="S136" s="753"/>
      <c r="T136" s="721"/>
      <c r="U136" s="721"/>
      <c r="V136" s="753"/>
      <c r="W136" s="753"/>
      <c r="X136" s="721"/>
      <c r="Y136" s="754"/>
    </row>
    <row r="137" spans="1:25" ht="17.25">
      <c r="A137" s="753"/>
      <c r="B137" s="753"/>
      <c r="C137" s="753"/>
      <c r="D137" s="753"/>
      <c r="E137" s="753"/>
      <c r="F137" s="753"/>
      <c r="G137" s="753"/>
      <c r="H137" s="753"/>
      <c r="I137" s="753"/>
      <c r="J137" s="753"/>
      <c r="K137" s="753"/>
      <c r="L137" s="753"/>
      <c r="M137" s="753"/>
      <c r="N137" s="753"/>
      <c r="O137" s="753"/>
      <c r="P137" s="753"/>
      <c r="Q137" s="753"/>
      <c r="R137" s="753"/>
      <c r="S137" s="753"/>
      <c r="T137" s="721"/>
      <c r="U137" s="721"/>
      <c r="V137" s="753"/>
      <c r="W137" s="753"/>
      <c r="X137" s="721"/>
      <c r="Y137" s="754"/>
    </row>
    <row r="138" spans="1:25" ht="17.25">
      <c r="A138" s="753"/>
      <c r="B138" s="753"/>
      <c r="C138" s="753"/>
      <c r="D138" s="753"/>
      <c r="E138" s="753"/>
      <c r="F138" s="753"/>
      <c r="G138" s="753"/>
      <c r="H138" s="753"/>
      <c r="I138" s="753"/>
      <c r="J138" s="753"/>
      <c r="K138" s="753"/>
      <c r="L138" s="753"/>
      <c r="M138" s="753"/>
      <c r="N138" s="753"/>
      <c r="O138" s="753"/>
      <c r="P138" s="753"/>
      <c r="Q138" s="753"/>
      <c r="R138" s="753"/>
      <c r="S138" s="753"/>
      <c r="T138" s="721"/>
      <c r="U138" s="721"/>
      <c r="V138" s="753"/>
      <c r="W138" s="753"/>
      <c r="X138" s="721"/>
      <c r="Y138" s="754"/>
    </row>
    <row r="139" spans="1:25" ht="17.25">
      <c r="A139" s="753"/>
      <c r="B139" s="753"/>
      <c r="C139" s="753"/>
      <c r="D139" s="753"/>
      <c r="E139" s="753"/>
      <c r="F139" s="753"/>
      <c r="G139" s="753"/>
      <c r="H139" s="753"/>
      <c r="I139" s="753"/>
      <c r="J139" s="753"/>
      <c r="K139" s="753"/>
      <c r="L139" s="753"/>
      <c r="M139" s="753"/>
      <c r="N139" s="753"/>
      <c r="O139" s="753"/>
      <c r="P139" s="753"/>
      <c r="Q139" s="753"/>
      <c r="R139" s="753"/>
      <c r="S139" s="753"/>
      <c r="T139" s="721"/>
      <c r="U139" s="721"/>
      <c r="V139" s="753"/>
      <c r="W139" s="753"/>
      <c r="X139" s="721"/>
      <c r="Y139" s="754"/>
    </row>
    <row r="140" spans="1:25" ht="17.25">
      <c r="A140" s="753"/>
      <c r="B140" s="753"/>
      <c r="C140" s="753"/>
      <c r="D140" s="753"/>
      <c r="E140" s="753"/>
      <c r="F140" s="753"/>
      <c r="G140" s="753"/>
      <c r="H140" s="753"/>
      <c r="I140" s="753"/>
      <c r="J140" s="753"/>
      <c r="K140" s="753"/>
      <c r="L140" s="753"/>
      <c r="M140" s="753"/>
      <c r="N140" s="753"/>
      <c r="O140" s="753"/>
      <c r="P140" s="753"/>
      <c r="Q140" s="753"/>
      <c r="R140" s="753"/>
      <c r="S140" s="753"/>
      <c r="T140" s="721"/>
      <c r="U140" s="721"/>
      <c r="V140" s="753"/>
      <c r="W140" s="753"/>
      <c r="X140" s="721"/>
      <c r="Y140" s="754"/>
    </row>
    <row r="141" spans="1:25" ht="17.25">
      <c r="A141" s="753"/>
      <c r="B141" s="753"/>
      <c r="C141" s="753"/>
      <c r="D141" s="753"/>
      <c r="E141" s="753"/>
      <c r="F141" s="753"/>
      <c r="G141" s="753"/>
      <c r="H141" s="753"/>
      <c r="I141" s="753"/>
      <c r="J141" s="753"/>
      <c r="K141" s="753"/>
      <c r="L141" s="753"/>
      <c r="M141" s="753"/>
      <c r="N141" s="753"/>
      <c r="O141" s="753"/>
      <c r="P141" s="753"/>
      <c r="Q141" s="753"/>
      <c r="R141" s="753"/>
      <c r="S141" s="753"/>
      <c r="T141" s="721"/>
      <c r="U141" s="721"/>
      <c r="V141" s="753"/>
      <c r="W141" s="753"/>
      <c r="X141" s="721"/>
      <c r="Y141" s="754"/>
    </row>
    <row r="142" spans="1:25" ht="17.25">
      <c r="A142" s="753"/>
      <c r="B142" s="753"/>
      <c r="C142" s="753"/>
      <c r="D142" s="753"/>
      <c r="E142" s="753"/>
      <c r="F142" s="753"/>
      <c r="G142" s="753"/>
      <c r="H142" s="753"/>
      <c r="I142" s="753"/>
      <c r="J142" s="753"/>
      <c r="K142" s="753"/>
      <c r="L142" s="753"/>
      <c r="M142" s="753"/>
      <c r="N142" s="753"/>
      <c r="O142" s="753"/>
      <c r="P142" s="753"/>
      <c r="Q142" s="753"/>
      <c r="R142" s="753"/>
      <c r="S142" s="753"/>
      <c r="T142" s="721"/>
      <c r="U142" s="721"/>
      <c r="V142" s="753"/>
      <c r="W142" s="753"/>
      <c r="X142" s="721"/>
      <c r="Y142" s="754"/>
    </row>
    <row r="143" spans="1:25" ht="17.25">
      <c r="A143" s="753"/>
      <c r="B143" s="753"/>
      <c r="C143" s="753"/>
      <c r="D143" s="753"/>
      <c r="E143" s="753"/>
      <c r="F143" s="753"/>
      <c r="G143" s="753"/>
      <c r="H143" s="753"/>
      <c r="I143" s="753"/>
      <c r="J143" s="753"/>
      <c r="K143" s="753"/>
      <c r="L143" s="753"/>
      <c r="M143" s="753"/>
      <c r="N143" s="753"/>
      <c r="O143" s="753"/>
      <c r="P143" s="753"/>
      <c r="Q143" s="753"/>
      <c r="R143" s="753"/>
      <c r="S143" s="753"/>
      <c r="T143" s="721"/>
      <c r="U143" s="721"/>
      <c r="V143" s="753"/>
      <c r="W143" s="753"/>
      <c r="X143" s="721"/>
      <c r="Y143" s="754"/>
    </row>
    <row r="144" spans="1:25" ht="17.25">
      <c r="A144" s="753"/>
      <c r="B144" s="753"/>
      <c r="C144" s="753"/>
      <c r="D144" s="753"/>
      <c r="E144" s="753"/>
      <c r="F144" s="753"/>
      <c r="G144" s="753"/>
      <c r="H144" s="753"/>
      <c r="I144" s="753"/>
      <c r="J144" s="753"/>
      <c r="K144" s="753"/>
      <c r="L144" s="753"/>
      <c r="M144" s="753"/>
      <c r="N144" s="753"/>
      <c r="O144" s="753"/>
      <c r="P144" s="753"/>
      <c r="Q144" s="753"/>
      <c r="R144" s="753"/>
      <c r="S144" s="753"/>
      <c r="T144" s="721"/>
      <c r="U144" s="721"/>
      <c r="V144" s="753"/>
      <c r="W144" s="753"/>
      <c r="X144" s="721"/>
      <c r="Y144" s="754"/>
    </row>
    <row r="145" spans="1:25" ht="17.25">
      <c r="A145" s="753"/>
      <c r="B145" s="753"/>
      <c r="C145" s="753"/>
      <c r="D145" s="753"/>
      <c r="E145" s="753"/>
      <c r="F145" s="753"/>
      <c r="G145" s="753"/>
      <c r="H145" s="753"/>
      <c r="I145" s="753"/>
      <c r="J145" s="753"/>
      <c r="K145" s="753"/>
      <c r="L145" s="753"/>
      <c r="M145" s="753"/>
      <c r="N145" s="753"/>
      <c r="O145" s="753"/>
      <c r="P145" s="753"/>
      <c r="Q145" s="753"/>
      <c r="R145" s="753"/>
      <c r="S145" s="753"/>
      <c r="T145" s="721"/>
      <c r="U145" s="721"/>
      <c r="V145" s="753"/>
      <c r="W145" s="753"/>
      <c r="X145" s="721"/>
      <c r="Y145" s="754"/>
    </row>
    <row r="146" spans="1:25" ht="17.25">
      <c r="A146" s="753"/>
      <c r="B146" s="753"/>
      <c r="C146" s="753"/>
      <c r="D146" s="753"/>
      <c r="E146" s="753"/>
      <c r="F146" s="753"/>
      <c r="G146" s="753"/>
      <c r="H146" s="753"/>
      <c r="I146" s="753"/>
      <c r="J146" s="753"/>
      <c r="K146" s="753"/>
      <c r="L146" s="753"/>
      <c r="M146" s="753"/>
      <c r="N146" s="753"/>
      <c r="O146" s="753"/>
      <c r="P146" s="753"/>
      <c r="Q146" s="753"/>
      <c r="R146" s="753"/>
      <c r="S146" s="753"/>
      <c r="T146" s="721"/>
      <c r="U146" s="721"/>
      <c r="V146" s="753"/>
      <c r="W146" s="753"/>
      <c r="X146" s="721"/>
      <c r="Y146" s="754"/>
    </row>
    <row r="147" spans="1:25" ht="17.25">
      <c r="A147" s="753"/>
      <c r="B147" s="753"/>
      <c r="C147" s="753"/>
      <c r="D147" s="753"/>
      <c r="E147" s="753"/>
      <c r="F147" s="753"/>
      <c r="G147" s="753"/>
      <c r="H147" s="753"/>
      <c r="I147" s="753"/>
      <c r="J147" s="753"/>
      <c r="K147" s="753"/>
      <c r="L147" s="753"/>
      <c r="M147" s="753"/>
      <c r="N147" s="753"/>
      <c r="O147" s="753"/>
      <c r="P147" s="753"/>
      <c r="Q147" s="753"/>
      <c r="R147" s="753"/>
      <c r="S147" s="753"/>
      <c r="T147" s="721"/>
      <c r="U147" s="721"/>
      <c r="V147" s="753"/>
      <c r="W147" s="753"/>
      <c r="X147" s="721"/>
      <c r="Y147" s="754"/>
    </row>
    <row r="148" spans="1:25" ht="17.25">
      <c r="A148" s="753"/>
      <c r="B148" s="753"/>
      <c r="C148" s="753"/>
      <c r="D148" s="753"/>
      <c r="E148" s="753"/>
      <c r="F148" s="753"/>
      <c r="G148" s="753"/>
      <c r="H148" s="753"/>
      <c r="I148" s="753"/>
      <c r="J148" s="753"/>
      <c r="K148" s="753"/>
      <c r="L148" s="753"/>
      <c r="M148" s="753"/>
      <c r="N148" s="753"/>
      <c r="O148" s="753"/>
      <c r="P148" s="753"/>
      <c r="Q148" s="753"/>
      <c r="R148" s="753"/>
      <c r="S148" s="753"/>
      <c r="T148" s="721"/>
      <c r="U148" s="721"/>
      <c r="V148" s="753"/>
      <c r="W148" s="753"/>
      <c r="X148" s="721"/>
      <c r="Y148" s="754"/>
    </row>
    <row r="149" spans="1:25" ht="17.25">
      <c r="A149" s="753"/>
      <c r="B149" s="753"/>
      <c r="C149" s="753"/>
      <c r="D149" s="753"/>
      <c r="E149" s="753"/>
      <c r="F149" s="753"/>
      <c r="G149" s="753"/>
      <c r="H149" s="753"/>
      <c r="I149" s="753"/>
      <c r="J149" s="753"/>
      <c r="K149" s="753"/>
      <c r="L149" s="753"/>
      <c r="M149" s="753"/>
      <c r="N149" s="753"/>
      <c r="O149" s="753"/>
      <c r="P149" s="753"/>
      <c r="Q149" s="753"/>
      <c r="R149" s="753"/>
      <c r="S149" s="753"/>
      <c r="T149" s="721"/>
      <c r="U149" s="721"/>
      <c r="V149" s="753"/>
      <c r="W149" s="753"/>
      <c r="X149" s="721"/>
      <c r="Y149" s="754"/>
    </row>
    <row r="150" spans="1:25" ht="17.25">
      <c r="A150" s="753"/>
      <c r="B150" s="753"/>
      <c r="C150" s="753"/>
      <c r="D150" s="753"/>
      <c r="E150" s="753"/>
      <c r="F150" s="753"/>
      <c r="G150" s="753"/>
      <c r="H150" s="753"/>
      <c r="I150" s="753"/>
      <c r="J150" s="753"/>
      <c r="K150" s="753"/>
      <c r="L150" s="753"/>
      <c r="M150" s="753"/>
      <c r="N150" s="753"/>
      <c r="O150" s="753"/>
      <c r="P150" s="753"/>
      <c r="Q150" s="753"/>
      <c r="R150" s="753"/>
      <c r="S150" s="753"/>
      <c r="T150" s="721"/>
      <c r="U150" s="721"/>
      <c r="V150" s="753"/>
      <c r="W150" s="753"/>
      <c r="X150" s="721"/>
      <c r="Y150" s="754"/>
    </row>
    <row r="151" spans="1:25" ht="17.25">
      <c r="A151" s="753"/>
      <c r="B151" s="753"/>
      <c r="C151" s="753"/>
      <c r="D151" s="753"/>
      <c r="E151" s="753"/>
      <c r="F151" s="753"/>
      <c r="G151" s="753"/>
      <c r="H151" s="753"/>
      <c r="I151" s="753"/>
      <c r="J151" s="753"/>
      <c r="K151" s="753"/>
      <c r="L151" s="753"/>
      <c r="M151" s="753"/>
      <c r="N151" s="753"/>
      <c r="O151" s="753"/>
      <c r="P151" s="753"/>
      <c r="Q151" s="753"/>
      <c r="R151" s="753"/>
      <c r="S151" s="753"/>
      <c r="T151" s="721"/>
      <c r="U151" s="721"/>
      <c r="V151" s="753"/>
      <c r="W151" s="753"/>
      <c r="X151" s="721"/>
      <c r="Y151" s="754"/>
    </row>
    <row r="152" spans="1:25" ht="17.25">
      <c r="A152" s="753"/>
      <c r="B152" s="753"/>
      <c r="C152" s="753"/>
      <c r="D152" s="753"/>
      <c r="E152" s="753"/>
      <c r="F152" s="753"/>
      <c r="G152" s="753"/>
      <c r="H152" s="753"/>
      <c r="I152" s="753"/>
      <c r="J152" s="753"/>
      <c r="K152" s="753"/>
      <c r="L152" s="753"/>
      <c r="M152" s="753"/>
      <c r="N152" s="753"/>
      <c r="O152" s="753"/>
      <c r="P152" s="753"/>
      <c r="Q152" s="753"/>
      <c r="R152" s="753"/>
      <c r="S152" s="753"/>
      <c r="T152" s="721"/>
      <c r="U152" s="721"/>
      <c r="V152" s="753"/>
      <c r="W152" s="753"/>
      <c r="X152" s="721"/>
      <c r="Y152" s="754"/>
    </row>
    <row r="153" spans="1:25" ht="17.25">
      <c r="A153" s="753"/>
      <c r="B153" s="753"/>
      <c r="C153" s="753"/>
      <c r="D153" s="753"/>
      <c r="E153" s="753"/>
      <c r="F153" s="753"/>
      <c r="G153" s="753"/>
      <c r="H153" s="753"/>
      <c r="I153" s="753"/>
      <c r="J153" s="753"/>
      <c r="K153" s="753"/>
      <c r="L153" s="753"/>
      <c r="M153" s="753"/>
      <c r="N153" s="753"/>
      <c r="O153" s="753"/>
      <c r="P153" s="753"/>
      <c r="Q153" s="753"/>
      <c r="R153" s="753"/>
      <c r="S153" s="753"/>
      <c r="T153" s="721"/>
      <c r="U153" s="721"/>
      <c r="V153" s="753"/>
      <c r="W153" s="753"/>
      <c r="X153" s="721"/>
      <c r="Y153" s="754"/>
    </row>
    <row r="154" spans="1:25" ht="17.25">
      <c r="A154" s="753"/>
      <c r="B154" s="753"/>
      <c r="C154" s="753"/>
      <c r="D154" s="753"/>
      <c r="E154" s="753"/>
      <c r="F154" s="753"/>
      <c r="G154" s="753"/>
      <c r="H154" s="753"/>
      <c r="I154" s="753"/>
      <c r="J154" s="753"/>
      <c r="K154" s="753"/>
      <c r="L154" s="753"/>
      <c r="M154" s="753"/>
      <c r="N154" s="753"/>
      <c r="O154" s="753"/>
      <c r="P154" s="753"/>
      <c r="Q154" s="753"/>
      <c r="R154" s="753"/>
      <c r="S154" s="753"/>
      <c r="T154" s="721"/>
      <c r="U154" s="721"/>
      <c r="V154" s="753"/>
      <c r="W154" s="753"/>
      <c r="X154" s="721"/>
      <c r="Y154" s="754"/>
    </row>
    <row r="155" spans="1:25" ht="17.25">
      <c r="A155" s="753"/>
      <c r="B155" s="753"/>
      <c r="C155" s="753"/>
      <c r="D155" s="753"/>
      <c r="E155" s="753"/>
      <c r="F155" s="753"/>
      <c r="G155" s="753"/>
      <c r="H155" s="753"/>
      <c r="I155" s="753"/>
      <c r="J155" s="753"/>
      <c r="K155" s="753"/>
      <c r="L155" s="753"/>
      <c r="M155" s="753"/>
      <c r="N155" s="753"/>
      <c r="O155" s="753"/>
      <c r="P155" s="753"/>
      <c r="Q155" s="753"/>
      <c r="R155" s="753"/>
      <c r="S155" s="753"/>
      <c r="T155" s="721"/>
      <c r="U155" s="721"/>
      <c r="V155" s="753"/>
      <c r="W155" s="753"/>
      <c r="X155" s="721"/>
      <c r="Y155" s="754"/>
    </row>
    <row r="156" spans="1:25" ht="17.25">
      <c r="A156" s="753"/>
      <c r="B156" s="753"/>
      <c r="C156" s="753"/>
      <c r="D156" s="753"/>
      <c r="E156" s="753"/>
      <c r="F156" s="753"/>
      <c r="G156" s="753"/>
      <c r="H156" s="753"/>
      <c r="I156" s="753"/>
      <c r="J156" s="753"/>
      <c r="K156" s="753"/>
      <c r="L156" s="753"/>
      <c r="M156" s="753"/>
      <c r="N156" s="753"/>
      <c r="O156" s="753"/>
      <c r="P156" s="753"/>
      <c r="Q156" s="753"/>
      <c r="R156" s="753"/>
      <c r="S156" s="753"/>
      <c r="T156" s="721"/>
      <c r="U156" s="721"/>
      <c r="V156" s="753"/>
      <c r="W156" s="753"/>
      <c r="X156" s="721"/>
      <c r="Y156" s="754"/>
    </row>
    <row r="157" spans="1:25" ht="17.25">
      <c r="A157" s="753"/>
      <c r="B157" s="753"/>
      <c r="C157" s="753"/>
      <c r="D157" s="753"/>
      <c r="E157" s="753"/>
      <c r="F157" s="753"/>
      <c r="G157" s="753"/>
      <c r="H157" s="753"/>
      <c r="I157" s="753"/>
      <c r="J157" s="753"/>
      <c r="K157" s="753"/>
      <c r="L157" s="753"/>
      <c r="M157" s="753"/>
      <c r="N157" s="753"/>
      <c r="O157" s="753"/>
      <c r="P157" s="753"/>
      <c r="Q157" s="753"/>
      <c r="R157" s="753"/>
      <c r="S157" s="753"/>
      <c r="T157" s="721"/>
      <c r="U157" s="721"/>
      <c r="V157" s="753"/>
      <c r="W157" s="753"/>
      <c r="X157" s="721"/>
      <c r="Y157" s="754"/>
    </row>
    <row r="158" spans="1:25" ht="17.25">
      <c r="A158" s="753"/>
      <c r="B158" s="753"/>
      <c r="C158" s="753"/>
      <c r="D158" s="753"/>
      <c r="E158" s="753"/>
      <c r="F158" s="753"/>
      <c r="G158" s="753"/>
      <c r="H158" s="753"/>
      <c r="I158" s="753"/>
      <c r="J158" s="753"/>
      <c r="K158" s="753"/>
      <c r="L158" s="753"/>
      <c r="M158" s="753"/>
      <c r="N158" s="753"/>
      <c r="O158" s="753"/>
      <c r="P158" s="753"/>
      <c r="Q158" s="753"/>
      <c r="R158" s="753"/>
      <c r="S158" s="753"/>
      <c r="T158" s="721"/>
      <c r="U158" s="721"/>
      <c r="V158" s="753"/>
      <c r="W158" s="753"/>
      <c r="X158" s="721"/>
      <c r="Y158" s="754"/>
    </row>
    <row r="159" spans="1:25" ht="17.25">
      <c r="A159" s="753"/>
      <c r="B159" s="753"/>
      <c r="C159" s="753"/>
      <c r="D159" s="753"/>
      <c r="E159" s="753"/>
      <c r="F159" s="753"/>
      <c r="G159" s="753"/>
      <c r="H159" s="753"/>
      <c r="I159" s="753"/>
      <c r="J159" s="753"/>
      <c r="K159" s="753"/>
      <c r="L159" s="753"/>
      <c r="M159" s="753"/>
      <c r="N159" s="753"/>
      <c r="O159" s="753"/>
      <c r="P159" s="753"/>
      <c r="Q159" s="753"/>
      <c r="R159" s="753"/>
      <c r="S159" s="753"/>
      <c r="T159" s="721"/>
      <c r="U159" s="721"/>
      <c r="V159" s="753"/>
      <c r="W159" s="753"/>
      <c r="X159" s="721"/>
      <c r="Y159" s="754"/>
    </row>
    <row r="160" spans="1:25" ht="17.25">
      <c r="A160" s="753"/>
      <c r="B160" s="753"/>
      <c r="C160" s="753"/>
      <c r="D160" s="753"/>
      <c r="E160" s="753"/>
      <c r="F160" s="753"/>
      <c r="G160" s="753"/>
      <c r="H160" s="753"/>
      <c r="I160" s="753"/>
      <c r="J160" s="753"/>
      <c r="K160" s="753"/>
      <c r="L160" s="753"/>
      <c r="M160" s="753"/>
      <c r="N160" s="753"/>
      <c r="O160" s="753"/>
      <c r="P160" s="753"/>
      <c r="Q160" s="753"/>
      <c r="R160" s="753"/>
      <c r="S160" s="753"/>
      <c r="T160" s="721"/>
      <c r="U160" s="721"/>
      <c r="V160" s="753"/>
      <c r="W160" s="753"/>
      <c r="X160" s="721"/>
      <c r="Y160" s="754"/>
    </row>
    <row r="161" spans="1:25" ht="17.25">
      <c r="A161" s="753"/>
      <c r="B161" s="753"/>
      <c r="C161" s="753"/>
      <c r="D161" s="753"/>
      <c r="E161" s="753"/>
      <c r="F161" s="753"/>
      <c r="G161" s="753"/>
      <c r="H161" s="753"/>
      <c r="I161" s="753"/>
      <c r="J161" s="753"/>
      <c r="K161" s="753"/>
      <c r="L161" s="753"/>
      <c r="M161" s="753"/>
      <c r="N161" s="753"/>
      <c r="O161" s="753"/>
      <c r="P161" s="753"/>
      <c r="Q161" s="753"/>
      <c r="R161" s="753"/>
      <c r="S161" s="753"/>
      <c r="T161" s="721"/>
      <c r="U161" s="721"/>
      <c r="V161" s="753"/>
      <c r="W161" s="753"/>
      <c r="X161" s="721"/>
      <c r="Y161" s="754"/>
    </row>
    <row r="162" spans="1:25" ht="17.25">
      <c r="A162" s="753"/>
      <c r="B162" s="753"/>
      <c r="C162" s="753"/>
      <c r="D162" s="753"/>
      <c r="E162" s="753"/>
      <c r="F162" s="753"/>
      <c r="G162" s="753"/>
      <c r="H162" s="753"/>
      <c r="I162" s="753"/>
      <c r="J162" s="753"/>
      <c r="K162" s="753"/>
      <c r="L162" s="753"/>
      <c r="M162" s="753"/>
      <c r="N162" s="753"/>
      <c r="O162" s="753"/>
      <c r="P162" s="753"/>
      <c r="Q162" s="753"/>
      <c r="R162" s="753"/>
      <c r="S162" s="753"/>
      <c r="T162" s="721"/>
      <c r="U162" s="721"/>
      <c r="V162" s="753"/>
      <c r="W162" s="753"/>
      <c r="X162" s="721"/>
      <c r="Y162" s="754"/>
    </row>
    <row r="163" spans="1:25" ht="17.25">
      <c r="A163" s="753"/>
      <c r="B163" s="753"/>
      <c r="C163" s="753"/>
      <c r="D163" s="753"/>
      <c r="E163" s="753"/>
      <c r="F163" s="753"/>
      <c r="G163" s="753"/>
      <c r="H163" s="753"/>
      <c r="I163" s="753"/>
      <c r="J163" s="753"/>
      <c r="K163" s="753"/>
      <c r="L163" s="753"/>
      <c r="M163" s="753"/>
      <c r="N163" s="753"/>
      <c r="O163" s="753"/>
      <c r="P163" s="753"/>
      <c r="Q163" s="753"/>
      <c r="R163" s="753"/>
      <c r="S163" s="753"/>
      <c r="T163" s="721"/>
      <c r="U163" s="721"/>
      <c r="V163" s="753"/>
      <c r="W163" s="753"/>
      <c r="X163" s="721"/>
      <c r="Y163" s="754"/>
    </row>
    <row r="164" spans="1:25" ht="17.25">
      <c r="A164" s="753"/>
      <c r="B164" s="753"/>
      <c r="C164" s="753"/>
      <c r="D164" s="753"/>
      <c r="E164" s="753"/>
      <c r="F164" s="753"/>
      <c r="G164" s="753"/>
      <c r="H164" s="753"/>
      <c r="I164" s="753"/>
      <c r="J164" s="753"/>
      <c r="K164" s="753"/>
      <c r="L164" s="753"/>
      <c r="M164" s="753"/>
      <c r="N164" s="753"/>
      <c r="O164" s="753"/>
      <c r="P164" s="753"/>
      <c r="Q164" s="753"/>
      <c r="R164" s="753"/>
      <c r="S164" s="753"/>
      <c r="T164" s="721"/>
      <c r="U164" s="721"/>
      <c r="V164" s="753"/>
      <c r="W164" s="753"/>
      <c r="X164" s="721"/>
      <c r="Y164" s="754"/>
    </row>
    <row r="165" spans="1:25" ht="17.25">
      <c r="A165" s="753"/>
      <c r="B165" s="753"/>
      <c r="C165" s="753"/>
      <c r="D165" s="753"/>
      <c r="E165" s="753"/>
      <c r="F165" s="753"/>
      <c r="G165" s="753"/>
      <c r="H165" s="753"/>
      <c r="I165" s="753"/>
      <c r="J165" s="753"/>
      <c r="K165" s="753"/>
      <c r="L165" s="753"/>
      <c r="M165" s="753"/>
      <c r="N165" s="753"/>
      <c r="O165" s="753"/>
      <c r="P165" s="753"/>
      <c r="Q165" s="753"/>
      <c r="R165" s="753"/>
      <c r="S165" s="753"/>
      <c r="T165" s="721"/>
      <c r="U165" s="721"/>
      <c r="V165" s="753"/>
      <c r="W165" s="753"/>
      <c r="X165" s="721"/>
      <c r="Y165" s="754"/>
    </row>
    <row r="166" spans="1:25" ht="17.25">
      <c r="A166" s="753"/>
      <c r="B166" s="753"/>
      <c r="C166" s="753"/>
      <c r="D166" s="753"/>
      <c r="E166" s="753"/>
      <c r="F166" s="753"/>
      <c r="G166" s="753"/>
      <c r="H166" s="753"/>
      <c r="I166" s="753"/>
      <c r="J166" s="753"/>
      <c r="K166" s="753"/>
      <c r="L166" s="753"/>
      <c r="M166" s="753"/>
      <c r="N166" s="753"/>
      <c r="O166" s="753"/>
      <c r="P166" s="753"/>
      <c r="Q166" s="753"/>
      <c r="R166" s="753"/>
      <c r="S166" s="753"/>
      <c r="T166" s="721"/>
      <c r="U166" s="721"/>
      <c r="V166" s="753"/>
      <c r="W166" s="753"/>
      <c r="X166" s="721"/>
      <c r="Y166" s="754"/>
    </row>
    <row r="167" spans="1:25" ht="17.25">
      <c r="A167" s="753"/>
      <c r="B167" s="753"/>
      <c r="C167" s="753"/>
      <c r="D167" s="753"/>
      <c r="E167" s="753"/>
      <c r="F167" s="753"/>
      <c r="G167" s="753"/>
      <c r="H167" s="753"/>
      <c r="I167" s="753"/>
      <c r="J167" s="753"/>
      <c r="K167" s="753"/>
      <c r="L167" s="753"/>
      <c r="M167" s="753"/>
      <c r="N167" s="753"/>
      <c r="O167" s="753"/>
      <c r="P167" s="753"/>
      <c r="Q167" s="753"/>
      <c r="R167" s="753"/>
      <c r="S167" s="753"/>
      <c r="T167" s="721"/>
      <c r="U167" s="721"/>
      <c r="V167" s="753"/>
      <c r="W167" s="753"/>
      <c r="X167" s="721"/>
      <c r="Y167" s="754"/>
    </row>
    <row r="168" spans="1:25" ht="17.25">
      <c r="A168" s="753"/>
      <c r="B168" s="753"/>
      <c r="C168" s="753"/>
      <c r="D168" s="753"/>
      <c r="E168" s="753"/>
      <c r="F168" s="753"/>
      <c r="G168" s="753"/>
      <c r="H168" s="753"/>
      <c r="I168" s="753"/>
      <c r="J168" s="753"/>
      <c r="K168" s="753"/>
      <c r="L168" s="753"/>
      <c r="M168" s="753"/>
      <c r="N168" s="753"/>
      <c r="O168" s="753"/>
      <c r="P168" s="753"/>
      <c r="Q168" s="753"/>
      <c r="R168" s="753"/>
      <c r="S168" s="753"/>
      <c r="T168" s="721"/>
      <c r="U168" s="721"/>
      <c r="V168" s="753"/>
      <c r="W168" s="753"/>
      <c r="X168" s="721"/>
      <c r="Y168" s="754"/>
    </row>
    <row r="169" spans="1:25" ht="17.25">
      <c r="A169" s="753"/>
      <c r="B169" s="753"/>
      <c r="C169" s="753"/>
      <c r="D169" s="753"/>
      <c r="E169" s="753"/>
      <c r="F169" s="753"/>
      <c r="G169" s="753"/>
      <c r="H169" s="753"/>
      <c r="I169" s="753"/>
      <c r="J169" s="753"/>
      <c r="K169" s="753"/>
      <c r="L169" s="753"/>
      <c r="M169" s="753"/>
      <c r="N169" s="753"/>
      <c r="O169" s="753"/>
      <c r="P169" s="753"/>
      <c r="Q169" s="753"/>
      <c r="R169" s="753"/>
      <c r="S169" s="753"/>
      <c r="T169" s="721"/>
      <c r="U169" s="721"/>
      <c r="V169" s="753"/>
      <c r="W169" s="753"/>
      <c r="X169" s="721"/>
      <c r="Y169" s="754"/>
    </row>
    <row r="170" spans="1:25" ht="17.25">
      <c r="A170" s="753"/>
      <c r="B170" s="753"/>
      <c r="C170" s="753"/>
      <c r="D170" s="753"/>
      <c r="E170" s="753"/>
      <c r="F170" s="753"/>
      <c r="G170" s="753"/>
      <c r="H170" s="753"/>
      <c r="I170" s="753"/>
      <c r="J170" s="753"/>
      <c r="K170" s="753"/>
      <c r="L170" s="753"/>
      <c r="M170" s="753"/>
      <c r="N170" s="753"/>
      <c r="O170" s="753"/>
      <c r="P170" s="753"/>
      <c r="Q170" s="753"/>
      <c r="R170" s="753"/>
      <c r="S170" s="753"/>
      <c r="T170" s="721"/>
      <c r="U170" s="721"/>
      <c r="V170" s="753"/>
      <c r="W170" s="753"/>
      <c r="X170" s="721"/>
      <c r="Y170" s="754"/>
    </row>
    <row r="171" spans="1:25" ht="17.25">
      <c r="A171" s="753"/>
      <c r="B171" s="753"/>
      <c r="C171" s="753"/>
      <c r="D171" s="753"/>
      <c r="E171" s="753"/>
      <c r="F171" s="753"/>
      <c r="G171" s="753"/>
      <c r="H171" s="753"/>
      <c r="I171" s="753"/>
      <c r="J171" s="753"/>
      <c r="K171" s="753"/>
      <c r="L171" s="753"/>
      <c r="M171" s="753"/>
      <c r="N171" s="753"/>
      <c r="O171" s="753"/>
      <c r="P171" s="753"/>
      <c r="Q171" s="753"/>
      <c r="R171" s="753"/>
      <c r="S171" s="753"/>
      <c r="T171" s="721"/>
      <c r="U171" s="721"/>
      <c r="V171" s="753"/>
      <c r="W171" s="753"/>
      <c r="X171" s="721"/>
      <c r="Y171" s="754"/>
    </row>
    <row r="172" spans="1:25" ht="17.25">
      <c r="A172" s="753"/>
      <c r="B172" s="753"/>
      <c r="C172" s="753"/>
      <c r="D172" s="753"/>
      <c r="E172" s="753"/>
      <c r="F172" s="753"/>
      <c r="G172" s="753"/>
      <c r="H172" s="753"/>
      <c r="I172" s="753"/>
      <c r="J172" s="753"/>
      <c r="K172" s="753"/>
      <c r="L172" s="753"/>
      <c r="M172" s="753"/>
      <c r="N172" s="753"/>
      <c r="O172" s="753"/>
      <c r="P172" s="753"/>
      <c r="Q172" s="753"/>
      <c r="R172" s="753"/>
      <c r="S172" s="753"/>
      <c r="T172" s="721"/>
      <c r="U172" s="721"/>
      <c r="V172" s="753"/>
      <c r="W172" s="753"/>
      <c r="X172" s="721"/>
      <c r="Y172" s="754"/>
    </row>
    <row r="173" spans="1:25" ht="17.25">
      <c r="A173" s="753"/>
      <c r="B173" s="753"/>
      <c r="C173" s="753"/>
      <c r="D173" s="753"/>
      <c r="E173" s="753"/>
      <c r="F173" s="753"/>
      <c r="G173" s="753"/>
      <c r="H173" s="753"/>
      <c r="I173" s="753"/>
      <c r="J173" s="753"/>
      <c r="K173" s="753"/>
      <c r="L173" s="753"/>
      <c r="M173" s="753"/>
      <c r="N173" s="753"/>
      <c r="O173" s="753"/>
      <c r="P173" s="753"/>
      <c r="Q173" s="753"/>
      <c r="R173" s="753"/>
      <c r="S173" s="753"/>
      <c r="T173" s="721"/>
      <c r="U173" s="721"/>
      <c r="V173" s="753"/>
      <c r="W173" s="753"/>
      <c r="X173" s="721"/>
      <c r="Y173" s="754"/>
    </row>
    <row r="174" spans="1:25" ht="17.25">
      <c r="A174" s="753"/>
      <c r="B174" s="753"/>
      <c r="C174" s="753"/>
      <c r="D174" s="753"/>
      <c r="E174" s="753"/>
      <c r="F174" s="753"/>
      <c r="G174" s="753"/>
      <c r="H174" s="753"/>
      <c r="I174" s="753"/>
      <c r="J174" s="753"/>
      <c r="K174" s="753"/>
      <c r="L174" s="753"/>
      <c r="M174" s="753"/>
      <c r="N174" s="753"/>
      <c r="O174" s="753"/>
      <c r="P174" s="753"/>
      <c r="Q174" s="753"/>
      <c r="R174" s="753"/>
      <c r="S174" s="753"/>
      <c r="T174" s="721"/>
      <c r="U174" s="721"/>
      <c r="V174" s="753"/>
      <c r="W174" s="753"/>
      <c r="X174" s="721"/>
      <c r="Y174" s="754"/>
    </row>
    <row r="175" spans="1:25" ht="17.25">
      <c r="A175" s="753"/>
      <c r="B175" s="753"/>
      <c r="C175" s="753"/>
      <c r="D175" s="753"/>
      <c r="E175" s="753"/>
      <c r="F175" s="753"/>
      <c r="G175" s="753"/>
      <c r="H175" s="753"/>
      <c r="I175" s="753"/>
      <c r="J175" s="753"/>
      <c r="K175" s="753"/>
      <c r="L175" s="753"/>
      <c r="M175" s="753"/>
      <c r="N175" s="753"/>
      <c r="O175" s="753"/>
      <c r="P175" s="753"/>
      <c r="Q175" s="753"/>
      <c r="R175" s="753"/>
      <c r="S175" s="753"/>
      <c r="T175" s="721"/>
      <c r="U175" s="721"/>
      <c r="V175" s="753"/>
      <c r="W175" s="753"/>
      <c r="X175" s="721"/>
      <c r="Y175" s="754"/>
    </row>
    <row r="176" spans="1:25" ht="17.25">
      <c r="A176" s="753"/>
      <c r="B176" s="753"/>
      <c r="C176" s="753"/>
      <c r="D176" s="753"/>
      <c r="E176" s="753"/>
      <c r="F176" s="753"/>
      <c r="G176" s="753"/>
      <c r="H176" s="753"/>
      <c r="I176" s="753"/>
      <c r="J176" s="753"/>
      <c r="K176" s="753"/>
      <c r="L176" s="753"/>
      <c r="M176" s="753"/>
      <c r="N176" s="753"/>
      <c r="O176" s="753"/>
      <c r="P176" s="753"/>
      <c r="Q176" s="753"/>
      <c r="R176" s="753"/>
      <c r="S176" s="753"/>
      <c r="T176" s="721"/>
      <c r="U176" s="721"/>
      <c r="V176" s="753"/>
      <c r="W176" s="753"/>
      <c r="X176" s="721"/>
      <c r="Y176" s="754"/>
    </row>
    <row r="177" spans="1:25" ht="17.25">
      <c r="A177" s="753"/>
      <c r="B177" s="753"/>
      <c r="C177" s="753"/>
      <c r="D177" s="753"/>
      <c r="E177" s="753"/>
      <c r="F177" s="753"/>
      <c r="G177" s="753"/>
      <c r="H177" s="753"/>
      <c r="I177" s="753"/>
      <c r="J177" s="753"/>
      <c r="K177" s="753"/>
      <c r="L177" s="753"/>
      <c r="M177" s="753"/>
      <c r="N177" s="753"/>
      <c r="O177" s="753"/>
      <c r="P177" s="753"/>
      <c r="Q177" s="753"/>
      <c r="R177" s="753"/>
      <c r="S177" s="753"/>
      <c r="T177" s="721"/>
      <c r="U177" s="721"/>
      <c r="V177" s="753"/>
      <c r="W177" s="753"/>
      <c r="X177" s="721"/>
      <c r="Y177" s="754"/>
    </row>
    <row r="178" spans="1:25" ht="17.25">
      <c r="A178" s="753"/>
      <c r="B178" s="753"/>
      <c r="C178" s="753"/>
      <c r="D178" s="753"/>
      <c r="E178" s="753"/>
      <c r="F178" s="753"/>
      <c r="G178" s="753"/>
      <c r="H178" s="753"/>
      <c r="I178" s="753"/>
      <c r="J178" s="753"/>
      <c r="K178" s="753"/>
      <c r="L178" s="753"/>
      <c r="M178" s="753"/>
      <c r="N178" s="753"/>
      <c r="O178" s="753"/>
      <c r="P178" s="753"/>
      <c r="Q178" s="753"/>
      <c r="R178" s="753"/>
      <c r="S178" s="753"/>
      <c r="T178" s="721"/>
      <c r="U178" s="721"/>
      <c r="V178" s="753"/>
      <c r="W178" s="753"/>
      <c r="X178" s="721"/>
      <c r="Y178" s="754"/>
    </row>
    <row r="179" spans="1:25" ht="17.25">
      <c r="A179" s="753"/>
      <c r="B179" s="753"/>
      <c r="C179" s="753"/>
      <c r="D179" s="753"/>
      <c r="E179" s="753"/>
      <c r="F179" s="753"/>
      <c r="G179" s="753"/>
      <c r="H179" s="753"/>
      <c r="I179" s="753"/>
      <c r="J179" s="753"/>
      <c r="K179" s="753"/>
      <c r="L179" s="753"/>
      <c r="M179" s="753"/>
      <c r="N179" s="753"/>
      <c r="O179" s="753"/>
      <c r="P179" s="753"/>
      <c r="Q179" s="753"/>
      <c r="R179" s="753"/>
      <c r="S179" s="753"/>
      <c r="T179" s="721"/>
      <c r="U179" s="721"/>
      <c r="V179" s="753"/>
      <c r="W179" s="753"/>
      <c r="X179" s="721"/>
      <c r="Y179" s="754"/>
    </row>
    <row r="180" spans="1:25" ht="17.25">
      <c r="A180" s="753"/>
      <c r="B180" s="753"/>
      <c r="C180" s="753"/>
      <c r="D180" s="753"/>
      <c r="E180" s="753"/>
      <c r="F180" s="753"/>
      <c r="G180" s="753"/>
      <c r="H180" s="753"/>
      <c r="I180" s="753"/>
      <c r="J180" s="753"/>
      <c r="K180" s="753"/>
      <c r="L180" s="753"/>
      <c r="M180" s="753"/>
      <c r="N180" s="753"/>
      <c r="O180" s="753"/>
      <c r="P180" s="753"/>
      <c r="Q180" s="753"/>
      <c r="R180" s="753"/>
      <c r="S180" s="753"/>
      <c r="T180" s="721"/>
      <c r="U180" s="721"/>
      <c r="V180" s="753"/>
      <c r="W180" s="753"/>
      <c r="X180" s="721"/>
      <c r="Y180" s="754"/>
    </row>
    <row r="181" spans="1:25" ht="17.25">
      <c r="A181" s="753"/>
      <c r="B181" s="753"/>
      <c r="C181" s="753"/>
      <c r="D181" s="753"/>
      <c r="E181" s="753"/>
      <c r="F181" s="753"/>
      <c r="G181" s="753"/>
      <c r="H181" s="753"/>
      <c r="I181" s="753"/>
      <c r="J181" s="753"/>
      <c r="K181" s="753"/>
      <c r="L181" s="753"/>
      <c r="M181" s="753"/>
      <c r="N181" s="753"/>
      <c r="O181" s="753"/>
      <c r="P181" s="753"/>
      <c r="Q181" s="753"/>
      <c r="R181" s="753"/>
      <c r="S181" s="753"/>
      <c r="T181" s="721"/>
      <c r="U181" s="721"/>
      <c r="V181" s="753"/>
      <c r="W181" s="753"/>
      <c r="X181" s="721"/>
      <c r="Y181" s="754"/>
    </row>
    <row r="182" spans="1:25" ht="17.25">
      <c r="A182" s="753"/>
      <c r="B182" s="753"/>
      <c r="C182" s="753"/>
      <c r="D182" s="753"/>
      <c r="E182" s="753"/>
      <c r="F182" s="753"/>
      <c r="G182" s="753"/>
      <c r="H182" s="753"/>
      <c r="I182" s="753"/>
      <c r="J182" s="753"/>
      <c r="K182" s="753"/>
      <c r="L182" s="753"/>
      <c r="M182" s="753"/>
      <c r="N182" s="753"/>
      <c r="O182" s="753"/>
      <c r="P182" s="753"/>
      <c r="Q182" s="753"/>
      <c r="R182" s="753"/>
      <c r="S182" s="753"/>
      <c r="T182" s="721"/>
      <c r="U182" s="721"/>
      <c r="V182" s="753"/>
      <c r="W182" s="753"/>
      <c r="X182" s="721"/>
      <c r="Y182" s="754"/>
    </row>
    <row r="183" spans="1:25" ht="17.25">
      <c r="A183" s="753"/>
      <c r="B183" s="753"/>
      <c r="C183" s="753"/>
      <c r="D183" s="753"/>
      <c r="E183" s="753"/>
      <c r="F183" s="753"/>
      <c r="G183" s="753"/>
      <c r="H183" s="753"/>
      <c r="I183" s="753"/>
      <c r="J183" s="753"/>
      <c r="K183" s="753"/>
      <c r="L183" s="753"/>
      <c r="M183" s="753"/>
      <c r="N183" s="753"/>
      <c r="O183" s="753"/>
      <c r="P183" s="753"/>
      <c r="Q183" s="753"/>
      <c r="R183" s="753"/>
      <c r="S183" s="753"/>
      <c r="T183" s="721"/>
      <c r="U183" s="721"/>
      <c r="V183" s="753"/>
      <c r="W183" s="753"/>
      <c r="X183" s="721"/>
      <c r="Y183" s="754"/>
    </row>
    <row r="184" spans="1:25" ht="17.25">
      <c r="A184" s="753"/>
      <c r="B184" s="753"/>
      <c r="C184" s="753"/>
      <c r="D184" s="753"/>
      <c r="E184" s="753"/>
      <c r="F184" s="753"/>
      <c r="G184" s="753"/>
      <c r="H184" s="753"/>
      <c r="I184" s="753"/>
      <c r="J184" s="753"/>
      <c r="K184" s="753"/>
      <c r="L184" s="753"/>
      <c r="M184" s="753"/>
      <c r="N184" s="753"/>
      <c r="O184" s="753"/>
      <c r="P184" s="753"/>
      <c r="Q184" s="753"/>
      <c r="R184" s="753"/>
      <c r="S184" s="753"/>
      <c r="T184" s="721"/>
      <c r="U184" s="721"/>
      <c r="V184" s="753"/>
      <c r="W184" s="753"/>
      <c r="X184" s="721"/>
      <c r="Y184" s="754"/>
    </row>
    <row r="185" spans="1:25" ht="17.25">
      <c r="A185" s="753"/>
      <c r="B185" s="753"/>
      <c r="C185" s="753"/>
      <c r="D185" s="753"/>
      <c r="E185" s="753"/>
      <c r="F185" s="753"/>
      <c r="G185" s="753"/>
      <c r="H185" s="753"/>
      <c r="I185" s="753"/>
      <c r="J185" s="753"/>
      <c r="K185" s="753"/>
      <c r="L185" s="753"/>
      <c r="M185" s="753"/>
      <c r="N185" s="753"/>
      <c r="O185" s="753"/>
      <c r="P185" s="753"/>
      <c r="Q185" s="753"/>
      <c r="R185" s="753"/>
      <c r="S185" s="753"/>
      <c r="T185" s="721"/>
      <c r="U185" s="721"/>
      <c r="V185" s="753"/>
      <c r="W185" s="753"/>
      <c r="X185" s="721"/>
      <c r="Y185" s="754"/>
    </row>
    <row r="186" spans="1:25" ht="17.25">
      <c r="A186" s="753"/>
      <c r="B186" s="753"/>
      <c r="C186" s="753"/>
      <c r="D186" s="753"/>
      <c r="E186" s="753"/>
      <c r="F186" s="753"/>
      <c r="G186" s="753"/>
      <c r="H186" s="753"/>
      <c r="I186" s="753"/>
      <c r="J186" s="753"/>
      <c r="K186" s="753"/>
      <c r="L186" s="753"/>
      <c r="M186" s="753"/>
      <c r="N186" s="753"/>
      <c r="O186" s="753"/>
      <c r="P186" s="753"/>
      <c r="Q186" s="753"/>
      <c r="R186" s="753"/>
      <c r="S186" s="753"/>
      <c r="T186" s="721"/>
      <c r="U186" s="721"/>
      <c r="V186" s="753"/>
      <c r="W186" s="753"/>
      <c r="X186" s="721"/>
      <c r="Y186" s="754"/>
    </row>
    <row r="187" spans="1:25" ht="17.25">
      <c r="A187" s="753"/>
      <c r="B187" s="753"/>
      <c r="C187" s="753"/>
      <c r="D187" s="753"/>
      <c r="E187" s="753"/>
      <c r="F187" s="753"/>
      <c r="G187" s="753"/>
      <c r="H187" s="753"/>
      <c r="I187" s="753"/>
      <c r="J187" s="753"/>
      <c r="K187" s="753"/>
      <c r="L187" s="753"/>
      <c r="M187" s="753"/>
      <c r="N187" s="753"/>
      <c r="O187" s="753"/>
      <c r="P187" s="753"/>
      <c r="Q187" s="753"/>
      <c r="R187" s="753"/>
      <c r="S187" s="753"/>
      <c r="T187" s="721"/>
      <c r="U187" s="721"/>
      <c r="V187" s="753"/>
      <c r="W187" s="753"/>
      <c r="X187" s="721"/>
      <c r="Y187" s="754"/>
    </row>
    <row r="188" spans="1:25" ht="17.25">
      <c r="A188" s="753"/>
      <c r="B188" s="753"/>
      <c r="C188" s="753"/>
      <c r="D188" s="753"/>
      <c r="E188" s="753"/>
      <c r="F188" s="753"/>
      <c r="G188" s="753"/>
      <c r="H188" s="753"/>
      <c r="I188" s="753"/>
      <c r="J188" s="753"/>
      <c r="K188" s="753"/>
      <c r="L188" s="753"/>
      <c r="M188" s="753"/>
      <c r="N188" s="753"/>
      <c r="O188" s="753"/>
      <c r="P188" s="753"/>
      <c r="Q188" s="753"/>
      <c r="R188" s="753"/>
      <c r="S188" s="753"/>
      <c r="T188" s="721"/>
      <c r="U188" s="721"/>
      <c r="V188" s="753"/>
      <c r="W188" s="753"/>
      <c r="X188" s="721"/>
      <c r="Y188" s="754"/>
    </row>
    <row r="189" spans="1:25" ht="17.25">
      <c r="A189" s="753"/>
      <c r="B189" s="753"/>
      <c r="C189" s="753"/>
      <c r="D189" s="753"/>
      <c r="E189" s="753"/>
      <c r="F189" s="753"/>
      <c r="G189" s="753"/>
      <c r="H189" s="753"/>
      <c r="I189" s="753"/>
      <c r="J189" s="753"/>
      <c r="K189" s="753"/>
      <c r="L189" s="753"/>
      <c r="M189" s="753"/>
      <c r="N189" s="753"/>
      <c r="O189" s="753"/>
      <c r="P189" s="753"/>
      <c r="Q189" s="753"/>
      <c r="R189" s="753"/>
      <c r="S189" s="753"/>
      <c r="T189" s="721"/>
      <c r="U189" s="721"/>
      <c r="V189" s="753"/>
      <c r="W189" s="753"/>
      <c r="X189" s="721"/>
      <c r="Y189" s="754"/>
    </row>
    <row r="190" spans="1:25" ht="17.25">
      <c r="A190" s="753"/>
      <c r="B190" s="753"/>
      <c r="C190" s="753"/>
      <c r="D190" s="753"/>
      <c r="E190" s="753"/>
      <c r="F190" s="753"/>
      <c r="G190" s="753"/>
      <c r="H190" s="753"/>
      <c r="I190" s="753"/>
      <c r="J190" s="753"/>
      <c r="K190" s="753"/>
      <c r="L190" s="753"/>
      <c r="M190" s="753"/>
      <c r="N190" s="753"/>
      <c r="O190" s="753"/>
      <c r="P190" s="753"/>
      <c r="Q190" s="753"/>
      <c r="R190" s="753"/>
      <c r="S190" s="753"/>
      <c r="T190" s="721"/>
      <c r="U190" s="721"/>
      <c r="V190" s="753"/>
      <c r="W190" s="753"/>
      <c r="X190" s="721"/>
      <c r="Y190" s="754"/>
    </row>
    <row r="191" spans="1:25" ht="17.25">
      <c r="A191" s="753"/>
      <c r="B191" s="753"/>
      <c r="C191" s="753"/>
      <c r="D191" s="753"/>
      <c r="E191" s="753"/>
      <c r="F191" s="753"/>
      <c r="G191" s="753"/>
      <c r="H191" s="753"/>
      <c r="I191" s="753"/>
      <c r="J191" s="753"/>
      <c r="K191" s="753"/>
      <c r="L191" s="753"/>
      <c r="M191" s="753"/>
      <c r="N191" s="753"/>
      <c r="O191" s="753"/>
      <c r="P191" s="753"/>
      <c r="Q191" s="753"/>
      <c r="R191" s="753"/>
      <c r="S191" s="753"/>
      <c r="T191" s="721"/>
      <c r="U191" s="721"/>
      <c r="V191" s="753"/>
      <c r="W191" s="753"/>
      <c r="X191" s="721"/>
      <c r="Y191" s="754"/>
    </row>
    <row r="192" spans="1:25" ht="17.25">
      <c r="A192" s="753"/>
      <c r="B192" s="753"/>
      <c r="C192" s="753"/>
      <c r="D192" s="753"/>
      <c r="E192" s="753"/>
      <c r="F192" s="753"/>
      <c r="G192" s="753"/>
      <c r="H192" s="753"/>
      <c r="I192" s="753"/>
      <c r="J192" s="753"/>
      <c r="K192" s="753"/>
      <c r="L192" s="753"/>
      <c r="M192" s="753"/>
      <c r="N192" s="753"/>
      <c r="O192" s="753"/>
      <c r="P192" s="753"/>
      <c r="Q192" s="753"/>
      <c r="R192" s="753"/>
      <c r="S192" s="753"/>
      <c r="T192" s="721"/>
      <c r="U192" s="721"/>
      <c r="V192" s="753"/>
      <c r="W192" s="753"/>
      <c r="X192" s="721"/>
      <c r="Y192" s="754"/>
    </row>
    <row r="193" spans="1:25" ht="17.25">
      <c r="A193" s="753"/>
      <c r="B193" s="753"/>
      <c r="C193" s="753"/>
      <c r="D193" s="753"/>
      <c r="E193" s="753"/>
      <c r="F193" s="753"/>
      <c r="G193" s="753"/>
      <c r="H193" s="753"/>
      <c r="I193" s="753"/>
      <c r="J193" s="753"/>
      <c r="K193" s="753"/>
      <c r="L193" s="753"/>
      <c r="M193" s="753"/>
      <c r="N193" s="753"/>
      <c r="O193" s="753"/>
      <c r="P193" s="753"/>
      <c r="Q193" s="753"/>
      <c r="R193" s="753"/>
      <c r="S193" s="753"/>
      <c r="T193" s="721"/>
      <c r="U193" s="721"/>
      <c r="V193" s="753"/>
      <c r="W193" s="753"/>
      <c r="X193" s="721"/>
      <c r="Y193" s="754"/>
    </row>
    <row r="194" spans="1:25" ht="17.25">
      <c r="A194" s="753"/>
      <c r="B194" s="753"/>
      <c r="C194" s="753"/>
      <c r="D194" s="753"/>
      <c r="E194" s="753"/>
      <c r="F194" s="753"/>
      <c r="G194" s="753"/>
      <c r="H194" s="753"/>
      <c r="I194" s="753"/>
      <c r="J194" s="753"/>
      <c r="K194" s="753"/>
      <c r="L194" s="753"/>
      <c r="M194" s="753"/>
      <c r="N194" s="753"/>
      <c r="O194" s="753"/>
      <c r="P194" s="753"/>
      <c r="Q194" s="753"/>
      <c r="R194" s="753"/>
      <c r="S194" s="753"/>
      <c r="T194" s="721"/>
      <c r="U194" s="721"/>
      <c r="V194" s="753"/>
      <c r="W194" s="753"/>
      <c r="X194" s="721"/>
      <c r="Y194" s="754"/>
    </row>
    <row r="195" spans="1:25" ht="17.25">
      <c r="A195" s="753"/>
      <c r="B195" s="753"/>
      <c r="C195" s="753"/>
      <c r="D195" s="753"/>
      <c r="E195" s="753"/>
      <c r="F195" s="753"/>
      <c r="G195" s="753"/>
      <c r="H195" s="753"/>
      <c r="I195" s="753"/>
      <c r="J195" s="753"/>
      <c r="K195" s="753"/>
      <c r="L195" s="753"/>
      <c r="M195" s="753"/>
      <c r="N195" s="753"/>
      <c r="O195" s="753"/>
      <c r="P195" s="753"/>
      <c r="Q195" s="753"/>
      <c r="R195" s="753"/>
      <c r="S195" s="753"/>
      <c r="T195" s="721"/>
      <c r="U195" s="721"/>
      <c r="V195" s="753"/>
      <c r="W195" s="753"/>
      <c r="X195" s="721"/>
      <c r="Y195" s="754"/>
    </row>
    <row r="196" spans="1:25" ht="17.25">
      <c r="A196" s="753"/>
      <c r="B196" s="753"/>
      <c r="C196" s="753"/>
      <c r="D196" s="753"/>
      <c r="E196" s="753"/>
      <c r="F196" s="753"/>
      <c r="G196" s="753"/>
      <c r="H196" s="753"/>
      <c r="I196" s="753"/>
      <c r="J196" s="753"/>
      <c r="K196" s="753"/>
      <c r="L196" s="753"/>
      <c r="M196" s="753"/>
      <c r="N196" s="753"/>
      <c r="O196" s="753"/>
      <c r="P196" s="753"/>
      <c r="Q196" s="753"/>
      <c r="R196" s="753"/>
      <c r="S196" s="753"/>
      <c r="T196" s="721"/>
      <c r="U196" s="721"/>
      <c r="V196" s="753"/>
      <c r="W196" s="753"/>
      <c r="X196" s="721"/>
      <c r="Y196" s="754"/>
    </row>
    <row r="197" spans="1:25" ht="17.25">
      <c r="A197" s="753"/>
      <c r="B197" s="753"/>
      <c r="C197" s="753"/>
      <c r="D197" s="753"/>
      <c r="E197" s="753"/>
      <c r="F197" s="753"/>
      <c r="G197" s="753"/>
      <c r="H197" s="753"/>
      <c r="I197" s="753"/>
      <c r="J197" s="753"/>
      <c r="K197" s="753"/>
      <c r="L197" s="753"/>
      <c r="M197" s="753"/>
      <c r="N197" s="753"/>
      <c r="O197" s="753"/>
      <c r="P197" s="753"/>
      <c r="Q197" s="753"/>
      <c r="R197" s="753"/>
      <c r="S197" s="753"/>
      <c r="T197" s="721"/>
      <c r="U197" s="721"/>
      <c r="V197" s="753"/>
      <c r="W197" s="753"/>
      <c r="X197" s="721"/>
      <c r="Y197" s="754"/>
    </row>
    <row r="198" spans="1:25" ht="17.25">
      <c r="A198" s="753"/>
      <c r="B198" s="753"/>
      <c r="C198" s="753"/>
      <c r="D198" s="753"/>
      <c r="E198" s="753"/>
      <c r="F198" s="753"/>
      <c r="G198" s="753"/>
      <c r="H198" s="753"/>
      <c r="I198" s="753"/>
      <c r="J198" s="753"/>
      <c r="K198" s="753"/>
      <c r="L198" s="753"/>
      <c r="M198" s="753"/>
      <c r="N198" s="753"/>
      <c r="O198" s="753"/>
      <c r="P198" s="753"/>
      <c r="Q198" s="753"/>
      <c r="R198" s="753"/>
      <c r="S198" s="753"/>
      <c r="T198" s="721"/>
      <c r="U198" s="721"/>
      <c r="V198" s="753"/>
      <c r="W198" s="753"/>
      <c r="X198" s="721"/>
      <c r="Y198" s="754"/>
    </row>
    <row r="199" spans="1:25" ht="17.25">
      <c r="A199" s="753"/>
      <c r="B199" s="753"/>
      <c r="C199" s="753"/>
      <c r="D199" s="753"/>
      <c r="E199" s="753"/>
      <c r="F199" s="753"/>
      <c r="G199" s="753"/>
      <c r="H199" s="753"/>
      <c r="I199" s="753"/>
      <c r="J199" s="753"/>
      <c r="K199" s="753"/>
      <c r="L199" s="753"/>
      <c r="M199" s="753"/>
      <c r="N199" s="753"/>
      <c r="O199" s="753"/>
      <c r="P199" s="753"/>
      <c r="Q199" s="753"/>
      <c r="R199" s="753"/>
      <c r="S199" s="753"/>
      <c r="T199" s="721"/>
      <c r="U199" s="721"/>
      <c r="V199" s="753"/>
      <c r="W199" s="753"/>
      <c r="X199" s="721"/>
      <c r="Y199" s="754"/>
    </row>
    <row r="200" spans="1:25" ht="17.25">
      <c r="A200" s="753"/>
      <c r="B200" s="753"/>
      <c r="C200" s="753"/>
      <c r="D200" s="753"/>
      <c r="E200" s="753"/>
      <c r="F200" s="753"/>
      <c r="G200" s="753"/>
      <c r="H200" s="753"/>
      <c r="I200" s="753"/>
      <c r="J200" s="753"/>
      <c r="K200" s="753"/>
      <c r="L200" s="753"/>
      <c r="M200" s="753"/>
      <c r="N200" s="753"/>
      <c r="O200" s="753"/>
      <c r="P200" s="753"/>
      <c r="Q200" s="753"/>
      <c r="R200" s="753"/>
      <c r="S200" s="753"/>
      <c r="T200" s="721"/>
      <c r="U200" s="721"/>
      <c r="V200" s="753"/>
      <c r="W200" s="753"/>
      <c r="X200" s="721"/>
      <c r="Y200" s="754"/>
    </row>
    <row r="201" spans="1:25" ht="17.25">
      <c r="A201" s="753"/>
      <c r="B201" s="753"/>
      <c r="C201" s="753"/>
      <c r="D201" s="753"/>
      <c r="E201" s="753"/>
      <c r="F201" s="753"/>
      <c r="G201" s="753"/>
      <c r="H201" s="753"/>
      <c r="I201" s="753"/>
      <c r="J201" s="753"/>
      <c r="K201" s="753"/>
      <c r="L201" s="753"/>
      <c r="M201" s="753"/>
      <c r="N201" s="753"/>
      <c r="O201" s="753"/>
      <c r="P201" s="753"/>
      <c r="Q201" s="753"/>
      <c r="R201" s="753"/>
      <c r="S201" s="753"/>
      <c r="T201" s="721"/>
      <c r="U201" s="721"/>
      <c r="V201" s="753"/>
      <c r="W201" s="753"/>
      <c r="X201" s="721"/>
      <c r="Y201" s="754"/>
    </row>
    <row r="202" spans="1:25" ht="17.25">
      <c r="A202" s="753"/>
      <c r="B202" s="753"/>
      <c r="C202" s="753"/>
      <c r="D202" s="753"/>
      <c r="E202" s="753"/>
      <c r="F202" s="753"/>
      <c r="G202" s="753"/>
      <c r="H202" s="753"/>
      <c r="I202" s="753"/>
      <c r="J202" s="753"/>
      <c r="K202" s="753"/>
      <c r="L202" s="753"/>
      <c r="M202" s="753"/>
      <c r="N202" s="753"/>
      <c r="O202" s="753"/>
      <c r="P202" s="753"/>
      <c r="Q202" s="753"/>
      <c r="R202" s="753"/>
      <c r="S202" s="753"/>
      <c r="T202" s="721"/>
      <c r="U202" s="721"/>
      <c r="V202" s="753"/>
      <c r="W202" s="753"/>
      <c r="X202" s="721"/>
      <c r="Y202" s="754"/>
    </row>
    <row r="203" spans="1:25" ht="17.25">
      <c r="A203" s="753"/>
      <c r="B203" s="753"/>
      <c r="C203" s="753"/>
      <c r="D203" s="753"/>
      <c r="E203" s="753"/>
      <c r="F203" s="753"/>
      <c r="G203" s="753"/>
      <c r="H203" s="753"/>
      <c r="I203" s="753"/>
      <c r="J203" s="753"/>
      <c r="K203" s="753"/>
      <c r="L203" s="753"/>
      <c r="M203" s="753"/>
      <c r="N203" s="753"/>
      <c r="O203" s="753"/>
      <c r="P203" s="753"/>
      <c r="Q203" s="753"/>
      <c r="R203" s="753"/>
      <c r="S203" s="753"/>
      <c r="T203" s="721"/>
      <c r="U203" s="721"/>
      <c r="V203" s="753"/>
      <c r="W203" s="753"/>
      <c r="X203" s="721"/>
      <c r="Y203" s="754"/>
    </row>
    <row r="204" spans="1:25" ht="17.25">
      <c r="A204" s="753"/>
      <c r="B204" s="753"/>
      <c r="C204" s="753"/>
      <c r="D204" s="753"/>
      <c r="E204" s="753"/>
      <c r="F204" s="753"/>
      <c r="G204" s="753"/>
      <c r="H204" s="753"/>
      <c r="I204" s="753"/>
      <c r="J204" s="753"/>
      <c r="K204" s="753"/>
      <c r="L204" s="753"/>
      <c r="M204" s="753"/>
      <c r="N204" s="753"/>
      <c r="O204" s="753"/>
      <c r="P204" s="753"/>
      <c r="Q204" s="753"/>
      <c r="R204" s="753"/>
      <c r="S204" s="753"/>
      <c r="T204" s="721"/>
      <c r="U204" s="721"/>
      <c r="V204" s="753"/>
      <c r="W204" s="753"/>
      <c r="X204" s="721"/>
      <c r="Y204" s="754"/>
    </row>
    <row r="205" spans="1:25" ht="17.25">
      <c r="A205" s="753"/>
      <c r="B205" s="753"/>
      <c r="C205" s="753"/>
      <c r="D205" s="753"/>
      <c r="E205" s="753"/>
      <c r="F205" s="753"/>
      <c r="G205" s="753"/>
      <c r="H205" s="753"/>
      <c r="I205" s="753"/>
      <c r="J205" s="753"/>
      <c r="K205" s="753"/>
      <c r="L205" s="753"/>
      <c r="M205" s="753"/>
      <c r="N205" s="753"/>
      <c r="O205" s="753"/>
      <c r="P205" s="753"/>
      <c r="Q205" s="753"/>
      <c r="R205" s="753"/>
      <c r="S205" s="753"/>
      <c r="T205" s="721"/>
      <c r="U205" s="721"/>
      <c r="V205" s="753"/>
      <c r="W205" s="753"/>
      <c r="X205" s="721"/>
      <c r="Y205" s="754"/>
    </row>
    <row r="206" spans="1:25" ht="17.25">
      <c r="A206" s="753"/>
      <c r="B206" s="753"/>
      <c r="C206" s="753"/>
      <c r="D206" s="753"/>
      <c r="E206" s="753"/>
      <c r="F206" s="753"/>
      <c r="G206" s="753"/>
      <c r="H206" s="753"/>
      <c r="I206" s="753"/>
      <c r="J206" s="753"/>
      <c r="K206" s="753"/>
      <c r="L206" s="753"/>
      <c r="M206" s="753"/>
      <c r="N206" s="753"/>
      <c r="O206" s="753"/>
      <c r="P206" s="753"/>
      <c r="Q206" s="753"/>
      <c r="R206" s="753"/>
      <c r="S206" s="753"/>
      <c r="T206" s="721"/>
      <c r="U206" s="721"/>
      <c r="V206" s="753"/>
      <c r="W206" s="753"/>
      <c r="X206" s="721"/>
      <c r="Y206" s="754"/>
    </row>
    <row r="207" spans="1:25" ht="17.25">
      <c r="A207" s="753"/>
      <c r="B207" s="753"/>
      <c r="C207" s="753"/>
      <c r="D207" s="753"/>
      <c r="E207" s="753"/>
      <c r="F207" s="753"/>
      <c r="G207" s="753"/>
      <c r="H207" s="753"/>
      <c r="I207" s="753"/>
      <c r="J207" s="753"/>
      <c r="K207" s="753"/>
      <c r="L207" s="753"/>
      <c r="M207" s="753"/>
      <c r="N207" s="753"/>
      <c r="O207" s="753"/>
      <c r="P207" s="753"/>
      <c r="Q207" s="753"/>
      <c r="R207" s="753"/>
      <c r="S207" s="753"/>
      <c r="T207" s="721"/>
      <c r="U207" s="721"/>
      <c r="V207" s="753"/>
      <c r="W207" s="753"/>
      <c r="X207" s="721"/>
      <c r="Y207" s="754"/>
    </row>
    <row r="208" spans="1:25" ht="17.25">
      <c r="A208" s="753"/>
      <c r="B208" s="753"/>
      <c r="C208" s="753"/>
      <c r="D208" s="753"/>
      <c r="E208" s="753"/>
      <c r="F208" s="753"/>
      <c r="G208" s="753"/>
      <c r="H208" s="753"/>
      <c r="I208" s="753"/>
      <c r="J208" s="753"/>
      <c r="K208" s="753"/>
      <c r="L208" s="753"/>
      <c r="M208" s="753"/>
      <c r="N208" s="753"/>
      <c r="O208" s="753"/>
      <c r="P208" s="753"/>
      <c r="Q208" s="753"/>
      <c r="R208" s="753"/>
      <c r="S208" s="753"/>
      <c r="T208" s="721"/>
      <c r="U208" s="721"/>
      <c r="V208" s="753"/>
      <c r="W208" s="753"/>
      <c r="X208" s="721"/>
      <c r="Y208" s="754"/>
    </row>
    <row r="209" spans="1:25" ht="17.25">
      <c r="A209" s="753"/>
      <c r="B209" s="753"/>
      <c r="C209" s="753"/>
      <c r="D209" s="753"/>
      <c r="E209" s="753"/>
      <c r="F209" s="753"/>
      <c r="G209" s="753"/>
      <c r="H209" s="753"/>
      <c r="I209" s="753"/>
      <c r="J209" s="753"/>
      <c r="K209" s="753"/>
      <c r="L209" s="753"/>
      <c r="M209" s="753"/>
      <c r="N209" s="753"/>
      <c r="O209" s="753"/>
      <c r="P209" s="753"/>
      <c r="Q209" s="753"/>
      <c r="R209" s="753"/>
      <c r="S209" s="753"/>
      <c r="T209" s="721"/>
      <c r="U209" s="721"/>
      <c r="V209" s="753"/>
      <c r="W209" s="753"/>
      <c r="X209" s="721"/>
      <c r="Y209" s="754"/>
    </row>
    <row r="210" spans="1:25" ht="17.25">
      <c r="A210" s="753"/>
      <c r="B210" s="753"/>
      <c r="C210" s="753"/>
      <c r="D210" s="753"/>
      <c r="E210" s="753"/>
      <c r="F210" s="753"/>
      <c r="G210" s="753"/>
      <c r="H210" s="753"/>
      <c r="I210" s="753"/>
      <c r="J210" s="753"/>
      <c r="K210" s="753"/>
      <c r="L210" s="753"/>
      <c r="M210" s="753"/>
      <c r="N210" s="753"/>
      <c r="O210" s="753"/>
      <c r="P210" s="753"/>
      <c r="Q210" s="753"/>
      <c r="R210" s="753"/>
      <c r="S210" s="753"/>
      <c r="T210" s="721"/>
      <c r="U210" s="721"/>
      <c r="V210" s="753"/>
      <c r="W210" s="753"/>
      <c r="X210" s="721"/>
      <c r="Y210" s="754"/>
    </row>
    <row r="211" spans="1:25" ht="17.25">
      <c r="A211" s="753"/>
      <c r="B211" s="753"/>
      <c r="C211" s="753"/>
      <c r="D211" s="753"/>
      <c r="E211" s="753"/>
      <c r="F211" s="753"/>
      <c r="G211" s="753"/>
      <c r="H211" s="753"/>
      <c r="I211" s="753"/>
      <c r="J211" s="753"/>
      <c r="K211" s="753"/>
      <c r="L211" s="753"/>
      <c r="M211" s="753"/>
      <c r="N211" s="753"/>
      <c r="O211" s="753"/>
      <c r="P211" s="753"/>
      <c r="Q211" s="753"/>
      <c r="R211" s="753"/>
      <c r="S211" s="753"/>
      <c r="T211" s="721"/>
      <c r="U211" s="721"/>
      <c r="V211" s="753"/>
      <c r="W211" s="753"/>
      <c r="X211" s="721"/>
      <c r="Y211" s="754"/>
    </row>
    <row r="212" spans="1:25" ht="17.25">
      <c r="A212" s="753"/>
      <c r="B212" s="753"/>
      <c r="C212" s="753"/>
      <c r="D212" s="753"/>
      <c r="E212" s="753"/>
      <c r="F212" s="753"/>
      <c r="G212" s="753"/>
      <c r="H212" s="753"/>
      <c r="I212" s="753"/>
      <c r="J212" s="753"/>
      <c r="K212" s="753"/>
      <c r="L212" s="753"/>
      <c r="M212" s="753"/>
      <c r="N212" s="753"/>
      <c r="O212" s="753"/>
      <c r="P212" s="753"/>
      <c r="Q212" s="753"/>
      <c r="R212" s="753"/>
      <c r="S212" s="753"/>
      <c r="T212" s="721"/>
      <c r="U212" s="721"/>
      <c r="V212" s="753"/>
      <c r="W212" s="753"/>
      <c r="X212" s="721"/>
      <c r="Y212" s="754"/>
    </row>
    <row r="213" spans="1:25" ht="17.25">
      <c r="A213" s="753"/>
      <c r="B213" s="753"/>
      <c r="C213" s="753"/>
      <c r="D213" s="753"/>
      <c r="E213" s="753"/>
      <c r="F213" s="753"/>
      <c r="G213" s="753"/>
      <c r="H213" s="753"/>
      <c r="I213" s="753"/>
      <c r="J213" s="753"/>
      <c r="K213" s="753"/>
      <c r="L213" s="753"/>
      <c r="M213" s="753"/>
      <c r="N213" s="753"/>
      <c r="O213" s="753"/>
      <c r="P213" s="753"/>
      <c r="Q213" s="753"/>
      <c r="R213" s="753"/>
      <c r="S213" s="753"/>
      <c r="T213" s="721"/>
      <c r="U213" s="721"/>
      <c r="V213" s="753"/>
      <c r="W213" s="753"/>
      <c r="X213" s="721"/>
      <c r="Y213" s="754"/>
    </row>
    <row r="214" spans="1:25" ht="17.25">
      <c r="A214" s="753"/>
      <c r="B214" s="753"/>
      <c r="C214" s="753"/>
      <c r="D214" s="753"/>
      <c r="E214" s="753"/>
      <c r="F214" s="753"/>
      <c r="G214" s="753"/>
      <c r="H214" s="753"/>
      <c r="I214" s="753"/>
      <c r="J214" s="753"/>
      <c r="K214" s="753"/>
      <c r="L214" s="753"/>
      <c r="M214" s="753"/>
      <c r="N214" s="753"/>
      <c r="O214" s="753"/>
      <c r="P214" s="753"/>
      <c r="Q214" s="753"/>
      <c r="R214" s="753"/>
      <c r="S214" s="753"/>
      <c r="T214" s="721"/>
      <c r="U214" s="721"/>
      <c r="V214" s="753"/>
      <c r="W214" s="753"/>
      <c r="X214" s="721"/>
      <c r="Y214" s="754"/>
    </row>
    <row r="215" spans="1:25" ht="17.25">
      <c r="A215" s="753"/>
      <c r="B215" s="753"/>
      <c r="C215" s="753"/>
      <c r="D215" s="753"/>
      <c r="E215" s="753"/>
      <c r="F215" s="753"/>
      <c r="G215" s="753"/>
      <c r="H215" s="753"/>
      <c r="I215" s="753"/>
      <c r="J215" s="753"/>
      <c r="K215" s="753"/>
      <c r="L215" s="753"/>
      <c r="M215" s="753"/>
      <c r="N215" s="753"/>
      <c r="O215" s="753"/>
      <c r="P215" s="753"/>
      <c r="Q215" s="753"/>
      <c r="R215" s="753"/>
      <c r="S215" s="753"/>
      <c r="T215" s="721"/>
      <c r="U215" s="721"/>
      <c r="V215" s="753"/>
      <c r="W215" s="753"/>
      <c r="X215" s="721"/>
      <c r="Y215" s="754"/>
    </row>
    <row r="216" spans="1:25" ht="17.25">
      <c r="A216" s="753"/>
      <c r="B216" s="753"/>
      <c r="C216" s="753"/>
      <c r="D216" s="753"/>
      <c r="E216" s="753"/>
      <c r="F216" s="753"/>
      <c r="G216" s="753"/>
      <c r="H216" s="753"/>
      <c r="I216" s="753"/>
      <c r="J216" s="753"/>
      <c r="K216" s="753"/>
      <c r="L216" s="753"/>
      <c r="M216" s="753"/>
      <c r="N216" s="753"/>
      <c r="O216" s="753"/>
      <c r="P216" s="753"/>
      <c r="Q216" s="753"/>
      <c r="R216" s="753"/>
      <c r="S216" s="753"/>
      <c r="T216" s="721"/>
      <c r="U216" s="721"/>
      <c r="V216" s="753"/>
      <c r="W216" s="753"/>
      <c r="X216" s="721"/>
      <c r="Y216" s="754"/>
    </row>
    <row r="217" spans="1:25" ht="17.25">
      <c r="A217" s="753"/>
      <c r="B217" s="753"/>
      <c r="C217" s="753"/>
      <c r="D217" s="753"/>
      <c r="E217" s="753"/>
      <c r="F217" s="753"/>
      <c r="G217" s="753"/>
      <c r="H217" s="753"/>
      <c r="I217" s="753"/>
      <c r="J217" s="753"/>
      <c r="K217" s="753"/>
      <c r="L217" s="753"/>
      <c r="M217" s="753"/>
      <c r="N217" s="753"/>
      <c r="O217" s="753"/>
      <c r="P217" s="753"/>
      <c r="Q217" s="753"/>
      <c r="R217" s="753"/>
      <c r="S217" s="753"/>
      <c r="T217" s="721"/>
      <c r="U217" s="721"/>
      <c r="V217" s="753"/>
      <c r="W217" s="753"/>
      <c r="X217" s="721"/>
      <c r="Y217" s="754"/>
    </row>
  </sheetData>
  <mergeCells count="1">
    <mergeCell ref="J4:L4"/>
  </mergeCells>
  <phoneticPr fontId="51" type="noConversion"/>
  <pageMargins left="0.7" right="0.7" top="0.75" bottom="0.75" header="0.3" footer="0.3"/>
  <pageSetup paperSize="9" scale="68"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BreakPreview" zoomScaleNormal="100" zoomScaleSheetLayoutView="100" workbookViewId="0">
      <selection activeCell="A2" sqref="A2:G2"/>
    </sheetView>
  </sheetViews>
  <sheetFormatPr defaultRowHeight="16.5"/>
  <cols>
    <col min="1" max="1" width="11.625" customWidth="1"/>
    <col min="2" max="2" width="15.625" customWidth="1"/>
    <col min="3" max="3" width="3.625" customWidth="1"/>
    <col min="4" max="4" width="15.625" customWidth="1"/>
    <col min="5" max="5" width="3.625" customWidth="1"/>
    <col min="6" max="6" width="15.625" customWidth="1"/>
    <col min="7" max="8" width="3.625" customWidth="1"/>
    <col min="9" max="9" width="15.625" customWidth="1"/>
    <col min="10" max="10" width="3.625" customWidth="1"/>
    <col min="11" max="11" width="15.625" customWidth="1"/>
    <col min="12" max="12" width="3.625" customWidth="1"/>
    <col min="13" max="13" width="15.625" customWidth="1"/>
    <col min="14" max="14" width="3.625" customWidth="1"/>
    <col min="15" max="15" width="15.625" customWidth="1"/>
    <col min="16" max="16" width="3.625" customWidth="1"/>
    <col min="17" max="17" width="11.625" customWidth="1"/>
  </cols>
  <sheetData>
    <row r="1" spans="1:17" ht="20.25">
      <c r="A1" s="639"/>
      <c r="B1" s="707"/>
      <c r="C1" s="654"/>
      <c r="D1" s="707"/>
      <c r="E1" s="654"/>
      <c r="F1" s="654"/>
      <c r="G1" s="654"/>
      <c r="H1" s="685"/>
      <c r="I1" s="700"/>
      <c r="J1" s="681"/>
      <c r="K1" s="681"/>
      <c r="L1" s="681"/>
      <c r="M1" s="681"/>
      <c r="N1" s="681"/>
      <c r="O1" s="681"/>
      <c r="P1" s="681"/>
      <c r="Q1" s="700"/>
    </row>
    <row r="2" spans="1:17" ht="20.25">
      <c r="A2" s="1178" t="s">
        <v>513</v>
      </c>
      <c r="B2" s="1178"/>
      <c r="C2" s="1178"/>
      <c r="D2" s="1178"/>
      <c r="E2" s="1178"/>
      <c r="F2" s="1178"/>
      <c r="G2" s="1178"/>
      <c r="H2" s="685"/>
      <c r="I2" s="700" t="s">
        <v>484</v>
      </c>
      <c r="J2" s="682"/>
      <c r="K2" s="682"/>
      <c r="L2" s="682"/>
      <c r="M2" s="682"/>
      <c r="N2" s="682"/>
      <c r="O2" s="682"/>
      <c r="P2" s="682"/>
      <c r="Q2" s="700"/>
    </row>
    <row r="3" spans="1:17" ht="17.25" thickBot="1">
      <c r="A3" s="706" t="s">
        <v>485</v>
      </c>
      <c r="B3" s="680"/>
      <c r="C3" s="674"/>
      <c r="D3" s="705"/>
      <c r="E3" s="674"/>
      <c r="F3" s="674"/>
      <c r="G3" s="674"/>
      <c r="H3" s="699"/>
      <c r="I3" s="673"/>
      <c r="J3" s="673"/>
      <c r="K3" s="673"/>
      <c r="L3" s="673"/>
      <c r="M3" s="673"/>
      <c r="N3" s="673"/>
      <c r="O3" s="673"/>
      <c r="P3" s="673"/>
      <c r="Q3" s="641" t="s">
        <v>486</v>
      </c>
    </row>
    <row r="4" spans="1:17" ht="17.25" thickTop="1">
      <c r="A4" s="802"/>
      <c r="B4" s="1183" t="s">
        <v>487</v>
      </c>
      <c r="C4" s="1184"/>
      <c r="D4" s="1184"/>
      <c r="E4" s="1184"/>
      <c r="F4" s="1184"/>
      <c r="G4" s="1184"/>
      <c r="H4" s="698"/>
      <c r="I4" s="1184" t="s">
        <v>488</v>
      </c>
      <c r="J4" s="1186"/>
      <c r="K4" s="1184" t="s">
        <v>489</v>
      </c>
      <c r="L4" s="1186"/>
      <c r="M4" s="1184" t="s">
        <v>490</v>
      </c>
      <c r="N4" s="1186"/>
      <c r="O4" s="1184" t="s">
        <v>491</v>
      </c>
      <c r="P4" s="1186"/>
      <c r="Q4" s="672"/>
    </row>
    <row r="5" spans="1:17">
      <c r="A5" s="802" t="s">
        <v>492</v>
      </c>
      <c r="B5" s="696" t="s">
        <v>493</v>
      </c>
      <c r="C5" s="695"/>
      <c r="D5" s="695"/>
      <c r="E5" s="695"/>
      <c r="F5" s="695"/>
      <c r="G5" s="695"/>
      <c r="H5" s="697"/>
      <c r="I5" s="1187" t="s">
        <v>494</v>
      </c>
      <c r="J5" s="1188"/>
      <c r="K5" s="1187"/>
      <c r="L5" s="1188"/>
      <c r="M5" s="1187" t="s">
        <v>495</v>
      </c>
      <c r="N5" s="1188"/>
      <c r="O5" s="1187"/>
      <c r="P5" s="1188"/>
      <c r="Q5" s="802" t="s">
        <v>21</v>
      </c>
    </row>
    <row r="6" spans="1:17">
      <c r="A6" s="802" t="s">
        <v>496</v>
      </c>
      <c r="B6" s="1179" t="s">
        <v>220</v>
      </c>
      <c r="C6" s="1180"/>
      <c r="D6" s="1179" t="s">
        <v>497</v>
      </c>
      <c r="E6" s="1180"/>
      <c r="F6" s="1179" t="s">
        <v>498</v>
      </c>
      <c r="G6" s="1180"/>
      <c r="H6" s="698"/>
      <c r="I6" s="1189" t="s">
        <v>393</v>
      </c>
      <c r="J6" s="1190"/>
      <c r="K6" s="1189" t="s">
        <v>499</v>
      </c>
      <c r="L6" s="1190"/>
      <c r="M6" s="1189" t="s">
        <v>500</v>
      </c>
      <c r="N6" s="1190"/>
      <c r="O6" s="1189" t="s">
        <v>501</v>
      </c>
      <c r="P6" s="1190"/>
      <c r="Q6" s="802" t="s">
        <v>27</v>
      </c>
    </row>
    <row r="7" spans="1:17">
      <c r="A7" s="805"/>
      <c r="B7" s="1181" t="s">
        <v>136</v>
      </c>
      <c r="C7" s="1182"/>
      <c r="D7" s="1181" t="s">
        <v>502</v>
      </c>
      <c r="E7" s="1182"/>
      <c r="F7" s="1181" t="s">
        <v>503</v>
      </c>
      <c r="G7" s="1182"/>
      <c r="H7" s="698"/>
      <c r="I7" s="1182" t="s">
        <v>504</v>
      </c>
      <c r="J7" s="1185"/>
      <c r="K7" s="1182" t="s">
        <v>505</v>
      </c>
      <c r="L7" s="1185"/>
      <c r="M7" s="1182" t="s">
        <v>506</v>
      </c>
      <c r="N7" s="1185"/>
      <c r="O7" s="1182" t="s">
        <v>507</v>
      </c>
      <c r="P7" s="1185"/>
      <c r="Q7" s="671"/>
    </row>
    <row r="8" spans="1:17">
      <c r="A8" s="803"/>
      <c r="B8" s="1067"/>
      <c r="C8" s="1067"/>
      <c r="D8" s="804"/>
      <c r="E8" s="804"/>
      <c r="F8" s="804"/>
      <c r="G8" s="804"/>
      <c r="H8" s="698"/>
      <c r="I8" s="804"/>
      <c r="J8" s="804"/>
      <c r="K8" s="804"/>
      <c r="L8" s="804"/>
      <c r="M8" s="804"/>
      <c r="N8" s="804"/>
      <c r="O8" s="804"/>
      <c r="P8" s="694"/>
      <c r="Q8" s="672"/>
    </row>
    <row r="9" spans="1:17">
      <c r="A9" s="803">
        <v>2010</v>
      </c>
      <c r="B9" s="646">
        <v>12876722.836000003</v>
      </c>
      <c r="C9" s="646"/>
      <c r="D9" s="646">
        <v>10486852.331</v>
      </c>
      <c r="E9" s="646"/>
      <c r="F9" s="646">
        <v>2389870.5049999999</v>
      </c>
      <c r="G9" s="646"/>
      <c r="H9" s="646"/>
      <c r="I9" s="646">
        <v>11786622</v>
      </c>
      <c r="J9" s="646"/>
      <c r="K9" s="693">
        <v>1092486.2811414502</v>
      </c>
      <c r="L9" s="646"/>
      <c r="M9" s="646">
        <v>4527282</v>
      </c>
      <c r="N9" s="646"/>
      <c r="O9" s="693">
        <v>2844250.2225397057</v>
      </c>
      <c r="P9" s="668"/>
      <c r="Q9" s="692" t="s">
        <v>199</v>
      </c>
    </row>
    <row r="10" spans="1:17">
      <c r="A10" s="803">
        <v>2011</v>
      </c>
      <c r="B10" s="646">
        <v>12957501.03854</v>
      </c>
      <c r="C10" s="646"/>
      <c r="D10" s="646">
        <v>11311271</v>
      </c>
      <c r="E10" s="646"/>
      <c r="F10" s="646">
        <v>1646230.0385400001</v>
      </c>
      <c r="G10" s="646"/>
      <c r="H10" s="646"/>
      <c r="I10" s="646">
        <v>11937415</v>
      </c>
      <c r="J10" s="646"/>
      <c r="K10" s="693">
        <v>1085452.8420550008</v>
      </c>
      <c r="L10" s="646"/>
      <c r="M10" s="646">
        <v>4579405</v>
      </c>
      <c r="N10" s="646"/>
      <c r="O10" s="693">
        <v>2829516.2883693408</v>
      </c>
      <c r="P10" s="668"/>
      <c r="Q10" s="692" t="s">
        <v>200</v>
      </c>
    </row>
    <row r="11" spans="1:17">
      <c r="A11" s="803">
        <v>2012</v>
      </c>
      <c r="B11" s="646">
        <v>13288767.413999999</v>
      </c>
      <c r="C11" s="646"/>
      <c r="D11" s="646">
        <v>11569081.998999998</v>
      </c>
      <c r="E11" s="646"/>
      <c r="F11" s="646">
        <v>1719685.415</v>
      </c>
      <c r="G11" s="646"/>
      <c r="H11" s="646"/>
      <c r="I11" s="646">
        <v>12093299</v>
      </c>
      <c r="J11" s="646"/>
      <c r="K11" s="693">
        <v>1098853.787870456</v>
      </c>
      <c r="L11" s="646"/>
      <c r="M11" s="646">
        <v>4639665</v>
      </c>
      <c r="N11" s="646"/>
      <c r="O11" s="693">
        <v>2864165.2821917101</v>
      </c>
      <c r="P11" s="668"/>
      <c r="Q11" s="692" t="s">
        <v>201</v>
      </c>
    </row>
    <row r="12" spans="1:17">
      <c r="A12" s="803">
        <v>2013</v>
      </c>
      <c r="B12" s="646">
        <v>13291630</v>
      </c>
      <c r="C12" s="646"/>
      <c r="D12" s="646">
        <v>11676288</v>
      </c>
      <c r="E12" s="646"/>
      <c r="F12" s="646">
        <v>1615342</v>
      </c>
      <c r="G12" s="646"/>
      <c r="H12" s="646"/>
      <c r="I12" s="646">
        <v>12234630</v>
      </c>
      <c r="J12" s="646"/>
      <c r="K12" s="693">
        <v>1086394.1124496611</v>
      </c>
      <c r="L12" s="646"/>
      <c r="M12" s="646">
        <v>4712324</v>
      </c>
      <c r="N12" s="646"/>
      <c r="O12" s="693">
        <v>2820610.3824779452</v>
      </c>
      <c r="P12" s="668"/>
      <c r="Q12" s="692" t="s">
        <v>202</v>
      </c>
    </row>
    <row r="13" spans="1:17">
      <c r="A13" s="1066">
        <v>2014</v>
      </c>
      <c r="B13" s="646">
        <v>15216199</v>
      </c>
      <c r="C13" s="646"/>
      <c r="D13" s="646">
        <v>12951185</v>
      </c>
      <c r="E13" s="646"/>
      <c r="F13" s="646">
        <v>2265014</v>
      </c>
      <c r="G13" s="646"/>
      <c r="H13" s="646"/>
      <c r="I13" s="646">
        <v>12357830</v>
      </c>
      <c r="J13" s="646"/>
      <c r="K13" s="693">
        <v>1231300</v>
      </c>
      <c r="L13" s="646"/>
      <c r="M13" s="646">
        <v>4786718</v>
      </c>
      <c r="N13" s="646"/>
      <c r="O13" s="693">
        <v>3178838</v>
      </c>
      <c r="P13" s="668"/>
      <c r="Q13" s="692">
        <v>2014</v>
      </c>
    </row>
    <row r="14" spans="1:17">
      <c r="A14" s="645">
        <v>2015</v>
      </c>
      <c r="B14" s="660">
        <f>B15+B16+B38</f>
        <v>17885558</v>
      </c>
      <c r="C14" s="660"/>
      <c r="D14" s="660">
        <f>D15+D16+D38</f>
        <v>15490286</v>
      </c>
      <c r="E14" s="660"/>
      <c r="F14" s="660">
        <f>F15+F16+F38</f>
        <v>2395272</v>
      </c>
      <c r="G14" s="660"/>
      <c r="H14" s="660"/>
      <c r="I14" s="660">
        <f>I15+I16+I38</f>
        <v>12522606</v>
      </c>
      <c r="J14" s="660"/>
      <c r="K14" s="659">
        <f>B14/I14*1000000</f>
        <v>1428261.6573579013</v>
      </c>
      <c r="L14" s="660"/>
      <c r="M14" s="660">
        <f>M16+M38</f>
        <v>4885012</v>
      </c>
      <c r="N14" s="660"/>
      <c r="O14" s="659">
        <f>B14/M14*1000000</f>
        <v>3661313.0121277082</v>
      </c>
      <c r="P14" s="658"/>
      <c r="Q14" s="647">
        <v>2015</v>
      </c>
    </row>
    <row r="15" spans="1:17">
      <c r="A15" s="669" t="s">
        <v>508</v>
      </c>
      <c r="B15" s="657">
        <f>SUM(D15,F15)</f>
        <v>1091678</v>
      </c>
      <c r="C15" s="646"/>
      <c r="D15" s="675">
        <v>0</v>
      </c>
      <c r="E15" s="646"/>
      <c r="F15" s="675">
        <v>1091678</v>
      </c>
      <c r="G15" s="646"/>
      <c r="H15" s="646"/>
      <c r="I15" s="675">
        <v>0</v>
      </c>
      <c r="J15" s="646"/>
      <c r="K15" s="655">
        <v>0</v>
      </c>
      <c r="L15" s="646"/>
      <c r="M15" s="675">
        <v>0</v>
      </c>
      <c r="N15" s="646"/>
      <c r="O15" s="655">
        <v>0</v>
      </c>
      <c r="P15" s="668"/>
      <c r="Q15" s="661" t="s">
        <v>509</v>
      </c>
    </row>
    <row r="16" spans="1:17">
      <c r="A16" s="645" t="s">
        <v>42</v>
      </c>
      <c r="B16" s="660">
        <f>SUM(B17:B37)</f>
        <v>13413094</v>
      </c>
      <c r="C16" s="658"/>
      <c r="D16" s="660">
        <f>SUM(D17:D37)</f>
        <v>12333569</v>
      </c>
      <c r="E16" s="658"/>
      <c r="F16" s="660">
        <f>SUM(F17:F37)</f>
        <v>1079525</v>
      </c>
      <c r="G16" s="658"/>
      <c r="H16" s="651"/>
      <c r="I16" s="660">
        <f>SUM(I17:I37)</f>
        <v>9231544</v>
      </c>
      <c r="J16" s="658"/>
      <c r="K16" s="659">
        <f t="shared" ref="K16:K48" si="0">B16/I16*1000000</f>
        <v>1452963.2312861206</v>
      </c>
      <c r="L16" s="658"/>
      <c r="M16" s="660">
        <f>SUM(M17:M37)</f>
        <v>3589771</v>
      </c>
      <c r="N16" s="658"/>
      <c r="O16" s="659">
        <f t="shared" ref="O16:O48" si="1">B16/M16*1000000</f>
        <v>3736476.2264779564</v>
      </c>
      <c r="P16" s="658"/>
      <c r="Q16" s="676" t="s">
        <v>43</v>
      </c>
    </row>
    <row r="17" spans="1:17">
      <c r="A17" s="669" t="s">
        <v>44</v>
      </c>
      <c r="B17" s="657">
        <f>SUM(D17,F17)</f>
        <v>1472122</v>
      </c>
      <c r="C17" s="667"/>
      <c r="D17" s="646">
        <v>1389784</v>
      </c>
      <c r="E17" s="667"/>
      <c r="F17" s="646">
        <v>82338</v>
      </c>
      <c r="G17" s="667"/>
      <c r="H17" s="666"/>
      <c r="I17" s="704">
        <v>1184624</v>
      </c>
      <c r="J17" s="667"/>
      <c r="K17" s="656">
        <f t="shared" si="0"/>
        <v>1242691.3518551034</v>
      </c>
      <c r="L17" s="667"/>
      <c r="M17" s="646">
        <v>463154</v>
      </c>
      <c r="N17" s="667"/>
      <c r="O17" s="656">
        <f t="shared" si="1"/>
        <v>3178471.9553323514</v>
      </c>
      <c r="P17" s="667"/>
      <c r="Q17" s="644" t="s">
        <v>45</v>
      </c>
    </row>
    <row r="18" spans="1:17">
      <c r="A18" s="669" t="s">
        <v>46</v>
      </c>
      <c r="B18" s="657">
        <f t="shared" ref="B18:B37" si="2">SUM(D18,F18)</f>
        <v>1462072</v>
      </c>
      <c r="C18" s="667"/>
      <c r="D18" s="646">
        <v>1385415</v>
      </c>
      <c r="E18" s="667"/>
      <c r="F18" s="646">
        <v>76657</v>
      </c>
      <c r="G18" s="667"/>
      <c r="H18" s="666"/>
      <c r="I18" s="704">
        <v>971424</v>
      </c>
      <c r="J18" s="667"/>
      <c r="K18" s="656">
        <f t="shared" si="0"/>
        <v>1505081.2003821195</v>
      </c>
      <c r="L18" s="667"/>
      <c r="M18" s="646">
        <v>390968</v>
      </c>
      <c r="N18" s="667"/>
      <c r="O18" s="656">
        <f t="shared" si="1"/>
        <v>3739620.6339137731</v>
      </c>
      <c r="P18" s="667"/>
      <c r="Q18" s="644" t="s">
        <v>47</v>
      </c>
    </row>
    <row r="19" spans="1:17">
      <c r="A19" s="669" t="s">
        <v>48</v>
      </c>
      <c r="B19" s="657">
        <f t="shared" si="2"/>
        <v>610544</v>
      </c>
      <c r="C19" s="667"/>
      <c r="D19" s="646">
        <v>582204</v>
      </c>
      <c r="E19" s="667"/>
      <c r="F19" s="646">
        <v>28340</v>
      </c>
      <c r="G19" s="667"/>
      <c r="H19" s="666"/>
      <c r="I19" s="704">
        <v>597789</v>
      </c>
      <c r="J19" s="667"/>
      <c r="K19" s="656">
        <f t="shared" si="0"/>
        <v>1021336.9600310478</v>
      </c>
      <c r="L19" s="667"/>
      <c r="M19" s="646">
        <v>223779</v>
      </c>
      <c r="N19" s="667"/>
      <c r="O19" s="656">
        <f t="shared" si="1"/>
        <v>2728334.6515982286</v>
      </c>
      <c r="P19" s="667"/>
      <c r="Q19" s="644" t="s">
        <v>49</v>
      </c>
    </row>
    <row r="20" spans="1:17">
      <c r="A20" s="669" t="s">
        <v>50</v>
      </c>
      <c r="B20" s="657">
        <f t="shared" si="2"/>
        <v>714434</v>
      </c>
      <c r="C20" s="667"/>
      <c r="D20" s="646">
        <v>657077</v>
      </c>
      <c r="E20" s="667"/>
      <c r="F20" s="646">
        <v>57357</v>
      </c>
      <c r="G20" s="667"/>
      <c r="H20" s="666"/>
      <c r="I20" s="704">
        <v>848987</v>
      </c>
      <c r="J20" s="667"/>
      <c r="K20" s="656">
        <f t="shared" si="0"/>
        <v>841513.47429348156</v>
      </c>
      <c r="L20" s="667"/>
      <c r="M20" s="646">
        <v>327617</v>
      </c>
      <c r="N20" s="667"/>
      <c r="O20" s="656">
        <f t="shared" si="1"/>
        <v>2180698.8037861283</v>
      </c>
      <c r="P20" s="667"/>
      <c r="Q20" s="644" t="s">
        <v>51</v>
      </c>
    </row>
    <row r="21" spans="1:17">
      <c r="A21" s="669" t="s">
        <v>52</v>
      </c>
      <c r="B21" s="657">
        <f t="shared" si="2"/>
        <v>450323</v>
      </c>
      <c r="C21" s="667"/>
      <c r="D21" s="646">
        <v>322878</v>
      </c>
      <c r="E21" s="667"/>
      <c r="F21" s="646">
        <v>127445</v>
      </c>
      <c r="G21" s="667"/>
      <c r="H21" s="666"/>
      <c r="I21" s="704">
        <v>344978</v>
      </c>
      <c r="J21" s="667"/>
      <c r="K21" s="656">
        <f t="shared" si="0"/>
        <v>1305367.2987842704</v>
      </c>
      <c r="L21" s="667"/>
      <c r="M21" s="646">
        <v>128208</v>
      </c>
      <c r="N21" s="667"/>
      <c r="O21" s="656">
        <f t="shared" si="1"/>
        <v>3512440.7213278422</v>
      </c>
      <c r="P21" s="667"/>
      <c r="Q21" s="640" t="s">
        <v>53</v>
      </c>
    </row>
    <row r="22" spans="1:17">
      <c r="A22" s="669" t="s">
        <v>54</v>
      </c>
      <c r="B22" s="657">
        <f t="shared" si="2"/>
        <v>758239</v>
      </c>
      <c r="C22" s="667"/>
      <c r="D22" s="646">
        <v>723934</v>
      </c>
      <c r="E22" s="667"/>
      <c r="F22" s="646">
        <v>34305</v>
      </c>
      <c r="G22" s="667"/>
      <c r="H22" s="666"/>
      <c r="I22" s="704">
        <v>460532</v>
      </c>
      <c r="J22" s="667"/>
      <c r="K22" s="656">
        <f t="shared" si="0"/>
        <v>1646441.5067791163</v>
      </c>
      <c r="L22" s="667"/>
      <c r="M22" s="646">
        <v>189122</v>
      </c>
      <c r="N22" s="667"/>
      <c r="O22" s="656">
        <f t="shared" si="1"/>
        <v>4009258.5738306488</v>
      </c>
      <c r="P22" s="667"/>
      <c r="Q22" s="644" t="s">
        <v>55</v>
      </c>
    </row>
    <row r="23" spans="1:17">
      <c r="A23" s="669" t="s">
        <v>56</v>
      </c>
      <c r="B23" s="657">
        <f t="shared" si="2"/>
        <v>740833</v>
      </c>
      <c r="C23" s="667"/>
      <c r="D23" s="646">
        <v>681346</v>
      </c>
      <c r="E23" s="667"/>
      <c r="F23" s="646">
        <v>59487</v>
      </c>
      <c r="G23" s="667"/>
      <c r="H23" s="666"/>
      <c r="I23" s="704">
        <v>697885</v>
      </c>
      <c r="J23" s="667"/>
      <c r="K23" s="656">
        <f t="shared" si="0"/>
        <v>1061540.2251087213</v>
      </c>
      <c r="L23" s="667"/>
      <c r="M23" s="646">
        <v>281865</v>
      </c>
      <c r="N23" s="667"/>
      <c r="O23" s="656">
        <f t="shared" si="1"/>
        <v>2628325.6168733258</v>
      </c>
      <c r="P23" s="667"/>
      <c r="Q23" s="644" t="s">
        <v>57</v>
      </c>
    </row>
    <row r="24" spans="1:17">
      <c r="A24" s="669" t="s">
        <v>58</v>
      </c>
      <c r="B24" s="657">
        <f t="shared" si="2"/>
        <v>554215</v>
      </c>
      <c r="C24" s="667"/>
      <c r="D24" s="646">
        <v>237365</v>
      </c>
      <c r="E24" s="667"/>
      <c r="F24" s="646">
        <v>316850</v>
      </c>
      <c r="G24" s="667"/>
      <c r="H24" s="666"/>
      <c r="I24" s="704">
        <v>68946</v>
      </c>
      <c r="J24" s="667"/>
      <c r="K24" s="656">
        <f t="shared" si="0"/>
        <v>8038392.3650393058</v>
      </c>
      <c r="L24" s="667"/>
      <c r="M24" s="646">
        <v>25030</v>
      </c>
      <c r="N24" s="667"/>
      <c r="O24" s="656">
        <f t="shared" si="1"/>
        <v>22142029.564522572</v>
      </c>
      <c r="P24" s="667"/>
      <c r="Q24" s="644" t="s">
        <v>59</v>
      </c>
    </row>
    <row r="25" spans="1:17">
      <c r="A25" s="669" t="s">
        <v>60</v>
      </c>
      <c r="B25" s="657">
        <f t="shared" si="2"/>
        <v>196637</v>
      </c>
      <c r="C25" s="667"/>
      <c r="D25" s="646">
        <v>183520</v>
      </c>
      <c r="E25" s="667"/>
      <c r="F25" s="646">
        <v>13117</v>
      </c>
      <c r="G25" s="667"/>
      <c r="H25" s="666"/>
      <c r="I25" s="704">
        <v>206828</v>
      </c>
      <c r="J25" s="667"/>
      <c r="K25" s="656">
        <f t="shared" si="0"/>
        <v>950727.17427040834</v>
      </c>
      <c r="L25" s="667"/>
      <c r="M25" s="646">
        <v>81033</v>
      </c>
      <c r="N25" s="667"/>
      <c r="O25" s="656">
        <f t="shared" si="1"/>
        <v>2426628.6574605405</v>
      </c>
      <c r="P25" s="667"/>
      <c r="Q25" s="644" t="s">
        <v>61</v>
      </c>
    </row>
    <row r="26" spans="1:17">
      <c r="A26" s="669" t="s">
        <v>62</v>
      </c>
      <c r="B26" s="657">
        <f t="shared" si="2"/>
        <v>560296</v>
      </c>
      <c r="C26" s="667"/>
      <c r="D26" s="646">
        <v>513342</v>
      </c>
      <c r="E26" s="667"/>
      <c r="F26" s="646">
        <v>46954</v>
      </c>
      <c r="G26" s="667"/>
      <c r="H26" s="666"/>
      <c r="I26" s="704">
        <v>398256</v>
      </c>
      <c r="J26" s="667"/>
      <c r="K26" s="656">
        <f t="shared" si="0"/>
        <v>1406873.9705114299</v>
      </c>
      <c r="L26" s="667"/>
      <c r="M26" s="646">
        <v>157755</v>
      </c>
      <c r="N26" s="667"/>
      <c r="O26" s="656">
        <f t="shared" si="1"/>
        <v>3551684.5741814841</v>
      </c>
      <c r="P26" s="667"/>
      <c r="Q26" s="644" t="s">
        <v>63</v>
      </c>
    </row>
    <row r="27" spans="1:17">
      <c r="A27" s="669" t="s">
        <v>64</v>
      </c>
      <c r="B27" s="657">
        <f t="shared" si="2"/>
        <v>267962</v>
      </c>
      <c r="C27" s="667"/>
      <c r="D27" s="646">
        <v>252513</v>
      </c>
      <c r="E27" s="667"/>
      <c r="F27" s="646">
        <v>15449</v>
      </c>
      <c r="G27" s="667"/>
      <c r="H27" s="666"/>
      <c r="I27" s="704">
        <v>287519</v>
      </c>
      <c r="J27" s="667"/>
      <c r="K27" s="656">
        <f t="shared" si="0"/>
        <v>931980.14739895449</v>
      </c>
      <c r="L27" s="667"/>
      <c r="M27" s="646">
        <v>106771</v>
      </c>
      <c r="N27" s="667"/>
      <c r="O27" s="656">
        <f t="shared" si="1"/>
        <v>2509688.960485525</v>
      </c>
      <c r="P27" s="667"/>
      <c r="Q27" s="644" t="s">
        <v>65</v>
      </c>
    </row>
    <row r="28" spans="1:17">
      <c r="A28" s="669" t="s">
        <v>66</v>
      </c>
      <c r="B28" s="657">
        <f t="shared" si="2"/>
        <v>166744</v>
      </c>
      <c r="C28" s="667"/>
      <c r="D28" s="646">
        <v>160810</v>
      </c>
      <c r="E28" s="667"/>
      <c r="F28" s="646">
        <v>5934</v>
      </c>
      <c r="G28" s="667"/>
      <c r="H28" s="666"/>
      <c r="I28" s="704">
        <v>157740</v>
      </c>
      <c r="J28" s="667"/>
      <c r="K28" s="656">
        <f t="shared" si="0"/>
        <v>1057081.2729808546</v>
      </c>
      <c r="L28" s="667"/>
      <c r="M28" s="646">
        <v>58505</v>
      </c>
      <c r="N28" s="667"/>
      <c r="O28" s="656">
        <f t="shared" si="1"/>
        <v>2850081.1896419111</v>
      </c>
      <c r="P28" s="667"/>
      <c r="Q28" s="644" t="s">
        <v>67</v>
      </c>
    </row>
    <row r="29" spans="1:17">
      <c r="A29" s="669" t="s">
        <v>68</v>
      </c>
      <c r="B29" s="657">
        <f t="shared" si="2"/>
        <v>389565</v>
      </c>
      <c r="C29" s="667"/>
      <c r="D29" s="646">
        <v>342686</v>
      </c>
      <c r="E29" s="667"/>
      <c r="F29" s="646">
        <v>46879</v>
      </c>
      <c r="G29" s="667"/>
      <c r="H29" s="666"/>
      <c r="I29" s="704">
        <v>166713</v>
      </c>
      <c r="J29" s="667"/>
      <c r="K29" s="656">
        <f t="shared" si="0"/>
        <v>2336740.3861726439</v>
      </c>
      <c r="L29" s="667"/>
      <c r="M29" s="646">
        <v>66797</v>
      </c>
      <c r="N29" s="667"/>
      <c r="O29" s="656">
        <f t="shared" si="1"/>
        <v>5832073.2967049414</v>
      </c>
      <c r="P29" s="667"/>
      <c r="Q29" s="644" t="s">
        <v>69</v>
      </c>
    </row>
    <row r="30" spans="1:17">
      <c r="A30" s="669" t="s">
        <v>70</v>
      </c>
      <c r="B30" s="657">
        <f t="shared" si="2"/>
        <v>1491139</v>
      </c>
      <c r="C30" s="667"/>
      <c r="D30" s="646">
        <v>1451713</v>
      </c>
      <c r="E30" s="667"/>
      <c r="F30" s="646">
        <v>39426</v>
      </c>
      <c r="G30" s="667"/>
      <c r="H30" s="666"/>
      <c r="I30" s="704">
        <v>975746</v>
      </c>
      <c r="J30" s="667"/>
      <c r="K30" s="656">
        <f t="shared" si="0"/>
        <v>1528204.0613028391</v>
      </c>
      <c r="L30" s="667"/>
      <c r="M30" s="646">
        <v>354267</v>
      </c>
      <c r="N30" s="667"/>
      <c r="O30" s="656">
        <f t="shared" si="1"/>
        <v>4209082.4152404824</v>
      </c>
      <c r="P30" s="667"/>
      <c r="Q30" s="644" t="s">
        <v>71</v>
      </c>
    </row>
    <row r="31" spans="1:17">
      <c r="A31" s="669" t="s">
        <v>72</v>
      </c>
      <c r="B31" s="657">
        <f t="shared" si="2"/>
        <v>437239</v>
      </c>
      <c r="C31" s="667"/>
      <c r="D31" s="646">
        <v>421025</v>
      </c>
      <c r="E31" s="667"/>
      <c r="F31" s="646">
        <v>16214</v>
      </c>
      <c r="G31" s="667"/>
      <c r="H31" s="666"/>
      <c r="I31" s="704">
        <v>204935</v>
      </c>
      <c r="J31" s="667"/>
      <c r="K31" s="656">
        <f t="shared" si="0"/>
        <v>2133549.6620879788</v>
      </c>
      <c r="L31" s="667"/>
      <c r="M31" s="646">
        <v>81228</v>
      </c>
      <c r="N31" s="667"/>
      <c r="O31" s="656">
        <f t="shared" si="1"/>
        <v>5382860.5899443533</v>
      </c>
      <c r="P31" s="667"/>
      <c r="Q31" s="644" t="s">
        <v>73</v>
      </c>
    </row>
    <row r="32" spans="1:17">
      <c r="A32" s="669" t="s">
        <v>74</v>
      </c>
      <c r="B32" s="657">
        <f t="shared" si="2"/>
        <v>263385</v>
      </c>
      <c r="C32" s="667"/>
      <c r="D32" s="646">
        <v>248881</v>
      </c>
      <c r="E32" s="667"/>
      <c r="F32" s="646">
        <v>14504</v>
      </c>
      <c r="G32" s="667"/>
      <c r="H32" s="666"/>
      <c r="I32" s="704">
        <v>180199</v>
      </c>
      <c r="J32" s="667"/>
      <c r="K32" s="656">
        <f t="shared" si="0"/>
        <v>1461634.0823201018</v>
      </c>
      <c r="L32" s="667"/>
      <c r="M32" s="646">
        <v>74265</v>
      </c>
      <c r="N32" s="667"/>
      <c r="O32" s="656">
        <f t="shared" si="1"/>
        <v>3546556.251262371</v>
      </c>
      <c r="P32" s="667"/>
      <c r="Q32" s="644" t="s">
        <v>75</v>
      </c>
    </row>
    <row r="33" spans="1:17">
      <c r="A33" s="669" t="s">
        <v>76</v>
      </c>
      <c r="B33" s="657">
        <f t="shared" si="2"/>
        <v>494912</v>
      </c>
      <c r="C33" s="667"/>
      <c r="D33" s="646">
        <v>473663</v>
      </c>
      <c r="E33" s="667"/>
      <c r="F33" s="646">
        <v>21249</v>
      </c>
      <c r="G33" s="667"/>
      <c r="H33" s="666"/>
      <c r="I33" s="704">
        <v>349990</v>
      </c>
      <c r="J33" s="667"/>
      <c r="K33" s="656">
        <f t="shared" si="0"/>
        <v>1414074.6878482243</v>
      </c>
      <c r="L33" s="667"/>
      <c r="M33" s="646">
        <v>133231</v>
      </c>
      <c r="N33" s="667"/>
      <c r="O33" s="656">
        <f t="shared" si="1"/>
        <v>3714691.0253619649</v>
      </c>
      <c r="P33" s="667"/>
      <c r="Q33" s="644" t="s">
        <v>77</v>
      </c>
    </row>
    <row r="34" spans="1:17">
      <c r="A34" s="669" t="s">
        <v>78</v>
      </c>
      <c r="B34" s="657">
        <f t="shared" si="2"/>
        <v>1601686</v>
      </c>
      <c r="C34" s="667"/>
      <c r="D34" s="646">
        <v>1558870</v>
      </c>
      <c r="E34" s="667"/>
      <c r="F34" s="646">
        <v>42816</v>
      </c>
      <c r="G34" s="667"/>
      <c r="H34" s="666"/>
      <c r="I34" s="704">
        <v>596525</v>
      </c>
      <c r="J34" s="667"/>
      <c r="K34" s="656">
        <f t="shared" si="0"/>
        <v>2685027.4506516908</v>
      </c>
      <c r="L34" s="667"/>
      <c r="M34" s="646">
        <v>226316</v>
      </c>
      <c r="N34" s="667"/>
      <c r="O34" s="656">
        <f t="shared" si="1"/>
        <v>7077210.6258505806</v>
      </c>
      <c r="P34" s="667"/>
      <c r="Q34" s="644" t="s">
        <v>79</v>
      </c>
    </row>
    <row r="35" spans="1:17">
      <c r="A35" s="669" t="s">
        <v>80</v>
      </c>
      <c r="B35" s="657">
        <f t="shared" si="2"/>
        <v>454749</v>
      </c>
      <c r="C35" s="667"/>
      <c r="D35" s="646">
        <v>435214</v>
      </c>
      <c r="E35" s="667"/>
      <c r="F35" s="646">
        <v>19535</v>
      </c>
      <c r="G35" s="667"/>
      <c r="H35" s="666"/>
      <c r="I35" s="704">
        <v>312579</v>
      </c>
      <c r="J35" s="667"/>
      <c r="K35" s="656">
        <f t="shared" si="0"/>
        <v>1454829.0192239401</v>
      </c>
      <c r="L35" s="667"/>
      <c r="M35" s="646">
        <v>124114</v>
      </c>
      <c r="N35" s="667"/>
      <c r="O35" s="656">
        <f t="shared" si="1"/>
        <v>3663962.1638171361</v>
      </c>
      <c r="P35" s="667"/>
      <c r="Q35" s="644" t="s">
        <v>81</v>
      </c>
    </row>
    <row r="36" spans="1:17">
      <c r="A36" s="669" t="s">
        <v>82</v>
      </c>
      <c r="B36" s="657">
        <f t="shared" si="2"/>
        <v>194498</v>
      </c>
      <c r="C36" s="667"/>
      <c r="D36" s="646">
        <v>186378</v>
      </c>
      <c r="E36" s="667"/>
      <c r="F36" s="646">
        <v>8120</v>
      </c>
      <c r="G36" s="667"/>
      <c r="H36" s="666"/>
      <c r="I36" s="704">
        <v>111033</v>
      </c>
      <c r="J36" s="667"/>
      <c r="K36" s="656">
        <f t="shared" si="0"/>
        <v>1751713.4545585546</v>
      </c>
      <c r="L36" s="667"/>
      <c r="M36" s="646">
        <v>47117</v>
      </c>
      <c r="N36" s="667"/>
      <c r="O36" s="656">
        <f t="shared" si="1"/>
        <v>4127979.2856081673</v>
      </c>
      <c r="P36" s="667"/>
      <c r="Q36" s="644" t="s">
        <v>83</v>
      </c>
    </row>
    <row r="37" spans="1:17">
      <c r="A37" s="669" t="s">
        <v>84</v>
      </c>
      <c r="B37" s="657">
        <f t="shared" si="2"/>
        <v>131500</v>
      </c>
      <c r="C37" s="667"/>
      <c r="D37" s="646">
        <v>124951</v>
      </c>
      <c r="E37" s="667"/>
      <c r="F37" s="646">
        <v>6549</v>
      </c>
      <c r="G37" s="667"/>
      <c r="H37" s="666"/>
      <c r="I37" s="704">
        <v>108316</v>
      </c>
      <c r="J37" s="667"/>
      <c r="K37" s="656">
        <f t="shared" si="0"/>
        <v>1214040.4003102034</v>
      </c>
      <c r="L37" s="667"/>
      <c r="M37" s="646">
        <v>48629</v>
      </c>
      <c r="N37" s="667"/>
      <c r="O37" s="656">
        <f t="shared" si="1"/>
        <v>2704147.7307779309</v>
      </c>
      <c r="P37" s="667"/>
      <c r="Q37" s="640" t="s">
        <v>85</v>
      </c>
    </row>
    <row r="38" spans="1:17">
      <c r="A38" s="645" t="s">
        <v>86</v>
      </c>
      <c r="B38" s="657">
        <f>SUM(D38,F38)</f>
        <v>3380786</v>
      </c>
      <c r="C38" s="658"/>
      <c r="D38" s="660">
        <f>SUM(D39:D48)</f>
        <v>3156717</v>
      </c>
      <c r="E38" s="658"/>
      <c r="F38" s="660">
        <f>SUM(F39:F48)</f>
        <v>224069</v>
      </c>
      <c r="G38" s="658"/>
      <c r="H38" s="650"/>
      <c r="I38" s="660">
        <f>SUM(I39:I48)</f>
        <v>3291062</v>
      </c>
      <c r="J38" s="658"/>
      <c r="K38" s="659">
        <f t="shared" si="0"/>
        <v>1027262.9321477382</v>
      </c>
      <c r="L38" s="658"/>
      <c r="M38" s="660">
        <f>SUM(M39:M48)</f>
        <v>1295241</v>
      </c>
      <c r="N38" s="658"/>
      <c r="O38" s="659">
        <f t="shared" si="1"/>
        <v>2610159.8080974892</v>
      </c>
      <c r="P38" s="658"/>
      <c r="Q38" s="676" t="s">
        <v>87</v>
      </c>
    </row>
    <row r="39" spans="1:17">
      <c r="A39" s="669" t="s">
        <v>88</v>
      </c>
      <c r="B39" s="657">
        <f t="shared" ref="B39:B48" si="3">SUM(D39,F39)</f>
        <v>334950</v>
      </c>
      <c r="C39" s="667"/>
      <c r="D39" s="646">
        <v>297891</v>
      </c>
      <c r="E39" s="667"/>
      <c r="F39" s="646">
        <v>37059</v>
      </c>
      <c r="G39" s="665"/>
      <c r="H39" s="666"/>
      <c r="I39" s="1136">
        <v>433937</v>
      </c>
      <c r="J39" s="646"/>
      <c r="K39" s="656">
        <f t="shared" si="0"/>
        <v>771886.24155119294</v>
      </c>
      <c r="L39" s="646"/>
      <c r="M39" s="646">
        <v>172392</v>
      </c>
      <c r="N39" s="670"/>
      <c r="O39" s="656">
        <f t="shared" si="1"/>
        <v>1942955.5895865238</v>
      </c>
      <c r="P39" s="678"/>
      <c r="Q39" s="644" t="s">
        <v>89</v>
      </c>
    </row>
    <row r="40" spans="1:17">
      <c r="A40" s="669" t="s">
        <v>90</v>
      </c>
      <c r="B40" s="657">
        <f t="shared" si="3"/>
        <v>78469</v>
      </c>
      <c r="C40" s="667"/>
      <c r="D40" s="646">
        <v>72159</v>
      </c>
      <c r="E40" s="667"/>
      <c r="F40" s="646">
        <v>6310</v>
      </c>
      <c r="G40" s="665"/>
      <c r="H40" s="666"/>
      <c r="I40" s="1136">
        <v>97974</v>
      </c>
      <c r="J40" s="646"/>
      <c r="K40" s="656">
        <f t="shared" si="0"/>
        <v>800916.5697021659</v>
      </c>
      <c r="L40" s="646"/>
      <c r="M40" s="646">
        <v>42094</v>
      </c>
      <c r="N40" s="670"/>
      <c r="O40" s="656">
        <f t="shared" si="1"/>
        <v>1864137.4067563072</v>
      </c>
      <c r="P40" s="678"/>
      <c r="Q40" s="640" t="s">
        <v>91</v>
      </c>
    </row>
    <row r="41" spans="1:17">
      <c r="A41" s="669" t="s">
        <v>92</v>
      </c>
      <c r="B41" s="657">
        <f t="shared" si="3"/>
        <v>1072211</v>
      </c>
      <c r="C41" s="667"/>
      <c r="D41" s="646">
        <v>1005208</v>
      </c>
      <c r="E41" s="667"/>
      <c r="F41" s="646">
        <v>67003</v>
      </c>
      <c r="G41" s="665"/>
      <c r="H41" s="666"/>
      <c r="I41" s="1136">
        <v>1027546</v>
      </c>
      <c r="J41" s="646"/>
      <c r="K41" s="656">
        <f t="shared" si="0"/>
        <v>1043467.6403781435</v>
      </c>
      <c r="L41" s="646"/>
      <c r="M41" s="646">
        <v>393093</v>
      </c>
      <c r="N41" s="670"/>
      <c r="O41" s="656">
        <f t="shared" si="1"/>
        <v>2727626.7956946576</v>
      </c>
      <c r="P41" s="678"/>
      <c r="Q41" s="644" t="s">
        <v>93</v>
      </c>
    </row>
    <row r="42" spans="1:17">
      <c r="A42" s="669" t="s">
        <v>94</v>
      </c>
      <c r="B42" s="657">
        <f t="shared" si="3"/>
        <v>174365</v>
      </c>
      <c r="C42" s="667"/>
      <c r="D42" s="646">
        <v>158580</v>
      </c>
      <c r="E42" s="667"/>
      <c r="F42" s="646">
        <v>15785</v>
      </c>
      <c r="G42" s="665"/>
      <c r="H42" s="666"/>
      <c r="I42" s="1136">
        <v>186721</v>
      </c>
      <c r="J42" s="646"/>
      <c r="K42" s="656">
        <f t="shared" si="0"/>
        <v>933826.40410023509</v>
      </c>
      <c r="L42" s="646"/>
      <c r="M42" s="646">
        <v>80109</v>
      </c>
      <c r="N42" s="670"/>
      <c r="O42" s="656">
        <f t="shared" si="1"/>
        <v>2176596.8867418142</v>
      </c>
      <c r="P42" s="678"/>
      <c r="Q42" s="644" t="s">
        <v>95</v>
      </c>
    </row>
    <row r="43" spans="1:17">
      <c r="A43" s="669" t="s">
        <v>96</v>
      </c>
      <c r="B43" s="657">
        <f t="shared" si="3"/>
        <v>582428</v>
      </c>
      <c r="C43" s="667"/>
      <c r="D43" s="646">
        <v>553038</v>
      </c>
      <c r="E43" s="667"/>
      <c r="F43" s="646">
        <v>29390</v>
      </c>
      <c r="G43" s="665"/>
      <c r="H43" s="666"/>
      <c r="I43" s="1136">
        <v>653454</v>
      </c>
      <c r="J43" s="646"/>
      <c r="K43" s="656">
        <f t="shared" si="0"/>
        <v>891306.80966066464</v>
      </c>
      <c r="L43" s="646"/>
      <c r="M43" s="646">
        <v>246353</v>
      </c>
      <c r="N43" s="670"/>
      <c r="O43" s="656">
        <f t="shared" si="1"/>
        <v>2364200.9636578406</v>
      </c>
      <c r="P43" s="678"/>
      <c r="Q43" s="644" t="s">
        <v>97</v>
      </c>
    </row>
    <row r="44" spans="1:17">
      <c r="A44" s="669" t="s">
        <v>98</v>
      </c>
      <c r="B44" s="657">
        <f t="shared" si="3"/>
        <v>539347</v>
      </c>
      <c r="C44" s="667"/>
      <c r="D44" s="646">
        <v>512344</v>
      </c>
      <c r="E44" s="667"/>
      <c r="F44" s="646">
        <v>27003</v>
      </c>
      <c r="G44" s="665"/>
      <c r="H44" s="666"/>
      <c r="I44" s="1136">
        <v>423321</v>
      </c>
      <c r="J44" s="646"/>
      <c r="K44" s="656">
        <f t="shared" si="0"/>
        <v>1274085.150512259</v>
      </c>
      <c r="L44" s="646"/>
      <c r="M44" s="646">
        <v>171753</v>
      </c>
      <c r="N44" s="670"/>
      <c r="O44" s="656">
        <f t="shared" si="1"/>
        <v>3140247.9141557934</v>
      </c>
      <c r="P44" s="678"/>
      <c r="Q44" s="644" t="s">
        <v>99</v>
      </c>
    </row>
    <row r="45" spans="1:17">
      <c r="A45" s="669" t="s">
        <v>100</v>
      </c>
      <c r="B45" s="657">
        <f t="shared" si="3"/>
        <v>227389</v>
      </c>
      <c r="C45" s="667"/>
      <c r="D45" s="646">
        <v>213696</v>
      </c>
      <c r="E45" s="667"/>
      <c r="F45" s="646">
        <v>13693</v>
      </c>
      <c r="G45" s="665"/>
      <c r="H45" s="666"/>
      <c r="I45" s="1136">
        <v>205184</v>
      </c>
      <c r="J45" s="646"/>
      <c r="K45" s="656">
        <f t="shared" si="0"/>
        <v>1108219.9391765438</v>
      </c>
      <c r="L45" s="646"/>
      <c r="M45" s="646">
        <v>67913</v>
      </c>
      <c r="N45" s="670"/>
      <c r="O45" s="656">
        <f t="shared" si="1"/>
        <v>3348239.6595644425</v>
      </c>
      <c r="P45" s="678"/>
      <c r="Q45" s="644" t="s">
        <v>101</v>
      </c>
    </row>
    <row r="46" spans="1:17">
      <c r="A46" s="669" t="s">
        <v>102</v>
      </c>
      <c r="B46" s="657">
        <f t="shared" si="3"/>
        <v>208971</v>
      </c>
      <c r="C46" s="667"/>
      <c r="D46" s="646">
        <v>193101</v>
      </c>
      <c r="E46" s="667"/>
      <c r="F46" s="646">
        <v>15870</v>
      </c>
      <c r="G46" s="665"/>
      <c r="H46" s="666"/>
      <c r="I46" s="1136">
        <v>155192</v>
      </c>
      <c r="J46" s="646"/>
      <c r="K46" s="656">
        <f t="shared" si="0"/>
        <v>1346532.0377339039</v>
      </c>
      <c r="L46" s="646"/>
      <c r="M46" s="646">
        <v>71602</v>
      </c>
      <c r="N46" s="670"/>
      <c r="O46" s="656">
        <f t="shared" si="1"/>
        <v>2918507.8629088574</v>
      </c>
      <c r="P46" s="678"/>
      <c r="Q46" s="644" t="s">
        <v>103</v>
      </c>
    </row>
    <row r="47" spans="1:17">
      <c r="A47" s="669" t="s">
        <v>104</v>
      </c>
      <c r="B47" s="657">
        <f t="shared" si="3"/>
        <v>67616</v>
      </c>
      <c r="C47" s="667"/>
      <c r="D47" s="646">
        <v>62138</v>
      </c>
      <c r="E47" s="667"/>
      <c r="F47" s="646">
        <v>5478</v>
      </c>
      <c r="G47" s="665"/>
      <c r="H47" s="666"/>
      <c r="I47" s="1136">
        <v>45725</v>
      </c>
      <c r="J47" s="646"/>
      <c r="K47" s="656">
        <f t="shared" si="0"/>
        <v>1478753.4171678515</v>
      </c>
      <c r="L47" s="646"/>
      <c r="M47" s="646">
        <v>21381</v>
      </c>
      <c r="N47" s="670"/>
      <c r="O47" s="656">
        <f t="shared" si="1"/>
        <v>3162433.9366727471</v>
      </c>
      <c r="P47" s="678"/>
      <c r="Q47" s="644" t="s">
        <v>105</v>
      </c>
    </row>
    <row r="48" spans="1:17">
      <c r="A48" s="669" t="s">
        <v>106</v>
      </c>
      <c r="B48" s="657">
        <f t="shared" si="3"/>
        <v>95040</v>
      </c>
      <c r="C48" s="667"/>
      <c r="D48" s="646">
        <v>88562</v>
      </c>
      <c r="E48" s="667"/>
      <c r="F48" s="646">
        <v>6478</v>
      </c>
      <c r="G48" s="665"/>
      <c r="H48" s="666"/>
      <c r="I48" s="1136">
        <v>62008</v>
      </c>
      <c r="J48" s="646"/>
      <c r="K48" s="656">
        <f t="shared" si="0"/>
        <v>1532705.4573603407</v>
      </c>
      <c r="L48" s="646"/>
      <c r="M48" s="646">
        <v>28551</v>
      </c>
      <c r="N48" s="670"/>
      <c r="O48" s="656">
        <f t="shared" si="1"/>
        <v>3328780.0777555956</v>
      </c>
      <c r="P48" s="678"/>
      <c r="Q48" s="644" t="s">
        <v>107</v>
      </c>
    </row>
    <row r="49" spans="1:17">
      <c r="A49" s="677"/>
      <c r="B49" s="649"/>
      <c r="C49" s="664"/>
      <c r="D49" s="703"/>
      <c r="E49" s="664"/>
      <c r="F49" s="664"/>
      <c r="G49" s="664"/>
      <c r="H49" s="699"/>
      <c r="I49" s="691"/>
      <c r="J49" s="691"/>
      <c r="K49" s="691"/>
      <c r="L49" s="691"/>
      <c r="M49" s="691"/>
      <c r="N49" s="691"/>
      <c r="O49" s="691"/>
      <c r="P49" s="664"/>
      <c r="Q49" s="663"/>
    </row>
    <row r="50" spans="1:17">
      <c r="A50" s="701" t="s">
        <v>510</v>
      </c>
      <c r="B50" s="686"/>
      <c r="C50" s="643"/>
      <c r="D50" s="701"/>
      <c r="E50" s="643"/>
      <c r="F50" s="643"/>
      <c r="G50" s="643"/>
      <c r="H50" s="699"/>
      <c r="I50" s="688"/>
      <c r="J50" s="689"/>
      <c r="K50" s="689"/>
      <c r="L50" s="689"/>
      <c r="M50" s="689"/>
      <c r="N50" s="689"/>
      <c r="O50" s="689"/>
      <c r="P50" s="643"/>
      <c r="Q50" s="648" t="s">
        <v>511</v>
      </c>
    </row>
    <row r="51" spans="1:17">
      <c r="A51" s="702" t="s">
        <v>110</v>
      </c>
      <c r="B51" s="686"/>
      <c r="C51" s="643"/>
      <c r="D51" s="701"/>
      <c r="E51" s="643"/>
      <c r="F51" s="643"/>
      <c r="G51" s="643"/>
      <c r="H51" s="699"/>
      <c r="I51" s="688"/>
      <c r="J51" s="689"/>
      <c r="K51" s="689"/>
      <c r="L51" s="689"/>
      <c r="M51" s="689"/>
      <c r="N51" s="689"/>
      <c r="O51" s="689"/>
      <c r="P51" s="643"/>
      <c r="Q51" s="648"/>
    </row>
    <row r="52" spans="1:17">
      <c r="A52" s="701" t="s">
        <v>512</v>
      </c>
      <c r="B52" s="686"/>
      <c r="C52" s="662"/>
      <c r="D52" s="686"/>
      <c r="E52" s="662"/>
      <c r="F52" s="662"/>
      <c r="G52" s="662"/>
      <c r="H52" s="699"/>
      <c r="I52" s="688"/>
      <c r="J52" s="689"/>
      <c r="K52" s="689"/>
      <c r="L52" s="689"/>
      <c r="M52" s="689"/>
      <c r="N52" s="689"/>
      <c r="O52" s="689"/>
      <c r="P52" s="643"/>
      <c r="Q52" s="683"/>
    </row>
    <row r="53" spans="1:17">
      <c r="A53" s="701"/>
      <c r="B53" s="679"/>
      <c r="C53" s="679"/>
      <c r="D53" s="679"/>
      <c r="E53" s="679"/>
      <c r="F53" s="662"/>
      <c r="G53" s="662"/>
      <c r="H53" s="699"/>
      <c r="I53" s="642"/>
      <c r="J53" s="684"/>
      <c r="K53" s="684"/>
      <c r="L53" s="684"/>
      <c r="M53" s="684"/>
      <c r="N53" s="684"/>
      <c r="O53" s="684"/>
      <c r="P53" s="684"/>
      <c r="Q53" s="683"/>
    </row>
    <row r="54" spans="1:17">
      <c r="A54" s="687"/>
      <c r="B54" s="690"/>
      <c r="C54" s="662"/>
      <c r="D54" s="690"/>
      <c r="E54" s="662"/>
      <c r="F54" s="662"/>
      <c r="G54" s="662"/>
      <c r="H54" s="699"/>
      <c r="I54" s="642"/>
      <c r="J54" s="684"/>
      <c r="K54" s="684"/>
      <c r="L54" s="684"/>
      <c r="M54" s="684"/>
      <c r="N54" s="684"/>
      <c r="O54" s="684"/>
      <c r="P54" s="684"/>
      <c r="Q54" s="683"/>
    </row>
    <row r="55" spans="1:17">
      <c r="A55" s="708"/>
      <c r="B55" s="708"/>
      <c r="C55" s="708"/>
      <c r="D55" s="708"/>
      <c r="E55" s="708"/>
      <c r="F55" s="708"/>
      <c r="G55" s="708"/>
      <c r="H55" s="708"/>
      <c r="I55" s="708"/>
      <c r="J55" s="708"/>
      <c r="K55" s="708"/>
      <c r="L55" s="708"/>
      <c r="M55" s="708"/>
      <c r="N55" s="708"/>
      <c r="O55" s="708"/>
      <c r="P55" s="708"/>
      <c r="Q55" s="708"/>
    </row>
    <row r="56" spans="1:17">
      <c r="A56" s="653"/>
      <c r="B56" s="708"/>
      <c r="C56" s="708"/>
      <c r="D56" s="708"/>
      <c r="E56" s="708"/>
      <c r="F56" s="708"/>
      <c r="G56" s="708"/>
      <c r="H56" s="708"/>
      <c r="I56" s="708"/>
      <c r="J56" s="708"/>
      <c r="K56" s="708"/>
      <c r="L56" s="708"/>
      <c r="M56" s="708"/>
      <c r="N56" s="708"/>
      <c r="O56" s="708"/>
      <c r="P56" s="708"/>
      <c r="Q56" s="708"/>
    </row>
    <row r="57" spans="1:17">
      <c r="A57" s="652"/>
      <c r="B57" s="708"/>
      <c r="C57" s="708"/>
      <c r="D57" s="708"/>
      <c r="E57" s="708"/>
      <c r="F57" s="708"/>
      <c r="G57" s="708"/>
      <c r="H57" s="708"/>
      <c r="I57" s="708"/>
      <c r="J57" s="708"/>
      <c r="K57" s="708"/>
      <c r="L57" s="708"/>
      <c r="M57" s="708"/>
      <c r="N57" s="708"/>
      <c r="O57" s="708"/>
      <c r="P57" s="708"/>
      <c r="Q57" s="708"/>
    </row>
    <row r="58" spans="1:17">
      <c r="A58" s="708"/>
      <c r="B58" s="708"/>
      <c r="C58" s="708"/>
      <c r="D58" s="708"/>
      <c r="E58" s="708"/>
      <c r="F58" s="708"/>
      <c r="G58" s="708"/>
      <c r="H58" s="708"/>
      <c r="I58" s="708"/>
      <c r="J58" s="708"/>
      <c r="K58" s="708"/>
      <c r="L58" s="708"/>
      <c r="M58" s="708"/>
      <c r="N58" s="708"/>
      <c r="O58" s="708"/>
      <c r="P58" s="708"/>
      <c r="Q58" s="708"/>
    </row>
    <row r="59" spans="1:17">
      <c r="A59" s="708"/>
      <c r="B59" s="708"/>
      <c r="C59" s="708"/>
      <c r="D59" s="708"/>
      <c r="E59" s="708"/>
      <c r="F59" s="708"/>
      <c r="G59" s="708"/>
      <c r="H59" s="708"/>
      <c r="I59" s="708"/>
      <c r="J59" s="708"/>
      <c r="K59" s="708"/>
      <c r="L59" s="708"/>
      <c r="M59" s="708"/>
      <c r="N59" s="708"/>
      <c r="O59" s="708"/>
      <c r="P59" s="708"/>
      <c r="Q59" s="708"/>
    </row>
  </sheetData>
  <mergeCells count="24">
    <mergeCell ref="I7:J7"/>
    <mergeCell ref="O4:P4"/>
    <mergeCell ref="O5:P5"/>
    <mergeCell ref="O6:P6"/>
    <mergeCell ref="O7:P7"/>
    <mergeCell ref="K7:L7"/>
    <mergeCell ref="M4:N4"/>
    <mergeCell ref="M5:N5"/>
    <mergeCell ref="M6:N6"/>
    <mergeCell ref="M7:N7"/>
    <mergeCell ref="K5:L5"/>
    <mergeCell ref="K6:L6"/>
    <mergeCell ref="I4:J4"/>
    <mergeCell ref="I5:J5"/>
    <mergeCell ref="I6:J6"/>
    <mergeCell ref="K4:L4"/>
    <mergeCell ref="A2:G2"/>
    <mergeCell ref="B6:C6"/>
    <mergeCell ref="B7:C7"/>
    <mergeCell ref="D6:E6"/>
    <mergeCell ref="D7:E7"/>
    <mergeCell ref="F6:G6"/>
    <mergeCell ref="B4:G4"/>
    <mergeCell ref="F7:G7"/>
  </mergeCells>
  <phoneticPr fontId="51" type="noConversion"/>
  <pageMargins left="0.7" right="0.7" top="0.75" bottom="0.75" header="0.3" footer="0.3"/>
  <pageSetup paperSize="9" scale="83" orientation="portrait" r:id="rId1"/>
  <colBreaks count="1" manualBreakCount="1">
    <brk id="8" max="51"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view="pageBreakPreview" zoomScaleNormal="100" zoomScaleSheetLayoutView="100" workbookViewId="0">
      <selection activeCell="A2" sqref="A2:L2"/>
    </sheetView>
  </sheetViews>
  <sheetFormatPr defaultRowHeight="16.5"/>
  <cols>
    <col min="1" max="1" width="11.625" customWidth="1"/>
    <col min="13" max="13" width="3.625" customWidth="1"/>
    <col min="23" max="23" width="11.625" customWidth="1"/>
  </cols>
  <sheetData>
    <row r="1" spans="1:23" ht="20.25">
      <c r="A1" s="862"/>
      <c r="B1" s="833"/>
      <c r="C1" s="833"/>
      <c r="D1" s="833"/>
      <c r="E1" s="833"/>
      <c r="F1" s="833"/>
      <c r="G1" s="833"/>
      <c r="H1" s="833"/>
      <c r="I1" s="833"/>
      <c r="J1" s="833"/>
      <c r="K1" s="833"/>
      <c r="L1" s="833"/>
      <c r="M1" s="840"/>
      <c r="N1" s="833"/>
      <c r="O1" s="833"/>
      <c r="P1" s="833"/>
      <c r="Q1" s="833"/>
      <c r="R1" s="833"/>
      <c r="S1" s="841"/>
      <c r="T1" s="841"/>
      <c r="U1" s="841"/>
      <c r="V1" s="841"/>
      <c r="W1" s="833"/>
    </row>
    <row r="2" spans="1:23" ht="21.75">
      <c r="A2" s="1191" t="s">
        <v>568</v>
      </c>
      <c r="B2" s="1191"/>
      <c r="C2" s="1191"/>
      <c r="D2" s="1191"/>
      <c r="E2" s="1191"/>
      <c r="F2" s="1191"/>
      <c r="G2" s="1191"/>
      <c r="H2" s="1191"/>
      <c r="I2" s="1191"/>
      <c r="J2" s="1191"/>
      <c r="K2" s="1191"/>
      <c r="L2" s="1191"/>
      <c r="M2" s="840"/>
      <c r="N2" s="1191" t="s">
        <v>514</v>
      </c>
      <c r="O2" s="1191"/>
      <c r="P2" s="1191"/>
      <c r="Q2" s="1191"/>
      <c r="R2" s="1191"/>
      <c r="S2" s="1191"/>
      <c r="T2" s="1191"/>
      <c r="U2" s="1191"/>
      <c r="V2" s="1191"/>
      <c r="W2" s="1191"/>
    </row>
    <row r="3" spans="1:23" ht="17.25" thickBot="1">
      <c r="A3" s="834" t="s">
        <v>426</v>
      </c>
      <c r="B3" s="863"/>
      <c r="C3" s="807"/>
      <c r="D3" s="807"/>
      <c r="E3" s="834"/>
      <c r="F3" s="834"/>
      <c r="G3" s="834"/>
      <c r="H3" s="834"/>
      <c r="I3" s="834"/>
      <c r="J3" s="834"/>
      <c r="K3" s="834"/>
      <c r="L3" s="834"/>
      <c r="M3" s="842"/>
      <c r="N3" s="834"/>
      <c r="O3" s="834"/>
      <c r="P3" s="834"/>
      <c r="Q3" s="834"/>
      <c r="R3" s="807"/>
      <c r="S3" s="834"/>
      <c r="T3" s="834"/>
      <c r="U3" s="834"/>
      <c r="V3" s="834"/>
      <c r="W3" s="808" t="s">
        <v>427</v>
      </c>
    </row>
    <row r="4" spans="1:23" ht="17.25" thickTop="1">
      <c r="A4" s="864"/>
      <c r="B4" s="843" t="s">
        <v>515</v>
      </c>
      <c r="C4" s="858" t="s">
        <v>516</v>
      </c>
      <c r="D4" s="858" t="s">
        <v>517</v>
      </c>
      <c r="E4" s="846" t="s">
        <v>518</v>
      </c>
      <c r="F4" s="846"/>
      <c r="G4" s="846"/>
      <c r="H4" s="846"/>
      <c r="I4" s="846"/>
      <c r="J4" s="846"/>
      <c r="K4" s="846"/>
      <c r="L4" s="846"/>
      <c r="M4" s="844"/>
      <c r="N4" s="846" t="s">
        <v>519</v>
      </c>
      <c r="O4" s="846"/>
      <c r="P4" s="846"/>
      <c r="Q4" s="846"/>
      <c r="R4" s="846"/>
      <c r="S4" s="846"/>
      <c r="T4" s="846"/>
      <c r="U4" s="893"/>
      <c r="V4" s="910" t="s">
        <v>520</v>
      </c>
      <c r="W4" s="865"/>
    </row>
    <row r="5" spans="1:23">
      <c r="A5" s="821" t="s">
        <v>388</v>
      </c>
      <c r="B5" s="843"/>
      <c r="C5" s="859" t="s">
        <v>521</v>
      </c>
      <c r="D5" s="894" t="s">
        <v>522</v>
      </c>
      <c r="E5" s="866" t="s">
        <v>220</v>
      </c>
      <c r="F5" s="866" t="s">
        <v>523</v>
      </c>
      <c r="G5" s="904" t="s">
        <v>524</v>
      </c>
      <c r="H5" s="904" t="s">
        <v>525</v>
      </c>
      <c r="I5" s="901" t="s">
        <v>526</v>
      </c>
      <c r="J5" s="867" t="s">
        <v>527</v>
      </c>
      <c r="K5" s="866" t="s">
        <v>528</v>
      </c>
      <c r="L5" s="854" t="s">
        <v>529</v>
      </c>
      <c r="M5" s="844"/>
      <c r="N5" s="835" t="s">
        <v>530</v>
      </c>
      <c r="O5" s="860" t="s">
        <v>531</v>
      </c>
      <c r="P5" s="867" t="s">
        <v>532</v>
      </c>
      <c r="Q5" s="887" t="s">
        <v>533</v>
      </c>
      <c r="R5" s="868" t="s">
        <v>534</v>
      </c>
      <c r="S5" s="835" t="s">
        <v>535</v>
      </c>
      <c r="T5" s="867" t="s">
        <v>536</v>
      </c>
      <c r="U5" s="911" t="s">
        <v>537</v>
      </c>
      <c r="V5" s="912"/>
      <c r="W5" s="902" t="s">
        <v>21</v>
      </c>
    </row>
    <row r="6" spans="1:23">
      <c r="A6" s="888" t="s">
        <v>538</v>
      </c>
      <c r="B6" s="843"/>
      <c r="C6" s="1192" t="s">
        <v>539</v>
      </c>
      <c r="D6" s="856"/>
      <c r="E6" s="844"/>
      <c r="F6" s="856" t="s">
        <v>540</v>
      </c>
      <c r="G6" s="904" t="s">
        <v>541</v>
      </c>
      <c r="H6" s="904" t="s">
        <v>542</v>
      </c>
      <c r="I6" s="903" t="s">
        <v>543</v>
      </c>
      <c r="J6" s="859" t="s">
        <v>544</v>
      </c>
      <c r="K6" s="866" t="s">
        <v>545</v>
      </c>
      <c r="L6" s="843" t="s">
        <v>546</v>
      </c>
      <c r="M6" s="844"/>
      <c r="N6" s="835" t="s">
        <v>547</v>
      </c>
      <c r="O6" s="856" t="s">
        <v>548</v>
      </c>
      <c r="P6" s="859" t="s">
        <v>549</v>
      </c>
      <c r="Q6" s="887"/>
      <c r="R6" s="869" t="s">
        <v>550</v>
      </c>
      <c r="S6" s="870" t="s">
        <v>551</v>
      </c>
      <c r="T6" s="871"/>
      <c r="U6" s="890" t="s">
        <v>552</v>
      </c>
      <c r="V6" s="900"/>
      <c r="W6" s="902" t="s">
        <v>27</v>
      </c>
    </row>
    <row r="7" spans="1:23">
      <c r="A7" s="822"/>
      <c r="B7" s="845" t="s">
        <v>136</v>
      </c>
      <c r="C7" s="1193"/>
      <c r="D7" s="857" t="s">
        <v>553</v>
      </c>
      <c r="E7" s="872" t="s">
        <v>136</v>
      </c>
      <c r="F7" s="857" t="s">
        <v>554</v>
      </c>
      <c r="G7" s="873" t="s">
        <v>554</v>
      </c>
      <c r="H7" s="906" t="s">
        <v>554</v>
      </c>
      <c r="I7" s="905" t="s">
        <v>554</v>
      </c>
      <c r="J7" s="853" t="s">
        <v>555</v>
      </c>
      <c r="K7" s="857" t="s">
        <v>554</v>
      </c>
      <c r="L7" s="845" t="s">
        <v>554</v>
      </c>
      <c r="M7" s="844"/>
      <c r="N7" s="846" t="s">
        <v>555</v>
      </c>
      <c r="O7" s="857" t="s">
        <v>554</v>
      </c>
      <c r="P7" s="873" t="s">
        <v>554</v>
      </c>
      <c r="Q7" s="913" t="s">
        <v>556</v>
      </c>
      <c r="R7" s="855" t="s">
        <v>557</v>
      </c>
      <c r="S7" s="874" t="s">
        <v>558</v>
      </c>
      <c r="T7" s="892" t="s">
        <v>559</v>
      </c>
      <c r="U7" s="891" t="s">
        <v>560</v>
      </c>
      <c r="V7" s="914" t="s">
        <v>561</v>
      </c>
      <c r="W7" s="855"/>
    </row>
    <row r="8" spans="1:23">
      <c r="A8" s="823"/>
      <c r="B8" s="835"/>
      <c r="C8" s="875"/>
      <c r="D8" s="835"/>
      <c r="E8" s="835"/>
      <c r="F8" s="835"/>
      <c r="G8" s="835"/>
      <c r="H8" s="835"/>
      <c r="I8" s="835"/>
      <c r="J8" s="835"/>
      <c r="K8" s="835"/>
      <c r="L8" s="835"/>
      <c r="M8" s="844"/>
      <c r="N8" s="835"/>
      <c r="O8" s="835"/>
      <c r="P8" s="835"/>
      <c r="Q8" s="835"/>
      <c r="R8" s="821"/>
      <c r="S8" s="876"/>
      <c r="T8" s="835"/>
      <c r="U8" s="835"/>
      <c r="V8" s="877"/>
      <c r="W8" s="898"/>
    </row>
    <row r="9" spans="1:23">
      <c r="A9" s="810" t="s">
        <v>199</v>
      </c>
      <c r="B9" s="830">
        <v>34705</v>
      </c>
      <c r="C9" s="827">
        <v>31</v>
      </c>
      <c r="D9" s="827">
        <v>283</v>
      </c>
      <c r="E9" s="830">
        <v>29168</v>
      </c>
      <c r="F9" s="830">
        <v>8</v>
      </c>
      <c r="G9" s="830">
        <v>15</v>
      </c>
      <c r="H9" s="878">
        <v>0</v>
      </c>
      <c r="I9" s="830">
        <v>247</v>
      </c>
      <c r="J9" s="878">
        <v>16</v>
      </c>
      <c r="K9" s="830">
        <v>1884</v>
      </c>
      <c r="L9" s="830">
        <v>7012</v>
      </c>
      <c r="M9" s="827"/>
      <c r="N9" s="830">
        <v>9081</v>
      </c>
      <c r="O9" s="830">
        <v>6986</v>
      </c>
      <c r="P9" s="830">
        <v>3267</v>
      </c>
      <c r="Q9" s="878">
        <v>0</v>
      </c>
      <c r="R9" s="830">
        <v>63</v>
      </c>
      <c r="S9" s="830">
        <v>53</v>
      </c>
      <c r="T9" s="830">
        <v>536</v>
      </c>
      <c r="U9" s="830" t="s">
        <v>144</v>
      </c>
      <c r="V9" s="830">
        <v>5223</v>
      </c>
      <c r="W9" s="811" t="s">
        <v>199</v>
      </c>
    </row>
    <row r="10" spans="1:23">
      <c r="A10" s="810" t="s">
        <v>200</v>
      </c>
      <c r="B10" s="830">
        <v>35241</v>
      </c>
      <c r="C10" s="827">
        <v>31</v>
      </c>
      <c r="D10" s="827">
        <v>217</v>
      </c>
      <c r="E10" s="830">
        <v>29978</v>
      </c>
      <c r="F10" s="830">
        <v>8</v>
      </c>
      <c r="G10" s="830">
        <v>15</v>
      </c>
      <c r="H10" s="878">
        <v>0</v>
      </c>
      <c r="I10" s="830">
        <v>250</v>
      </c>
      <c r="J10" s="878">
        <v>17</v>
      </c>
      <c r="K10" s="830">
        <v>1920</v>
      </c>
      <c r="L10" s="830">
        <v>7181</v>
      </c>
      <c r="M10" s="827"/>
      <c r="N10" s="830">
        <v>9290</v>
      </c>
      <c r="O10" s="830">
        <v>7198</v>
      </c>
      <c r="P10" s="830">
        <v>3445</v>
      </c>
      <c r="Q10" s="878">
        <v>0</v>
      </c>
      <c r="R10" s="830">
        <v>66</v>
      </c>
      <c r="S10" s="830">
        <v>54</v>
      </c>
      <c r="T10" s="830">
        <v>534</v>
      </c>
      <c r="U10" s="830" t="s">
        <v>144</v>
      </c>
      <c r="V10" s="830">
        <v>5015</v>
      </c>
      <c r="W10" s="811" t="s">
        <v>200</v>
      </c>
    </row>
    <row r="11" spans="1:23">
      <c r="A11" s="810" t="s">
        <v>201</v>
      </c>
      <c r="B11" s="830">
        <v>35928</v>
      </c>
      <c r="C11" s="827">
        <v>31</v>
      </c>
      <c r="D11" s="827">
        <v>121</v>
      </c>
      <c r="E11" s="830">
        <v>31096</v>
      </c>
      <c r="F11" s="830">
        <v>9</v>
      </c>
      <c r="G11" s="830">
        <v>14</v>
      </c>
      <c r="H11" s="878">
        <v>0</v>
      </c>
      <c r="I11" s="830">
        <v>254</v>
      </c>
      <c r="J11" s="878">
        <v>17</v>
      </c>
      <c r="K11" s="830">
        <v>1969</v>
      </c>
      <c r="L11" s="830">
        <v>7491</v>
      </c>
      <c r="M11" s="827"/>
      <c r="N11" s="830">
        <v>9520</v>
      </c>
      <c r="O11" s="830">
        <v>7496</v>
      </c>
      <c r="P11" s="830">
        <v>3669</v>
      </c>
      <c r="Q11" s="878">
        <v>0</v>
      </c>
      <c r="R11" s="830">
        <v>70</v>
      </c>
      <c r="S11" s="830">
        <v>52</v>
      </c>
      <c r="T11" s="830">
        <v>535</v>
      </c>
      <c r="U11" s="830" t="s">
        <v>144</v>
      </c>
      <c r="V11" s="830">
        <v>4680</v>
      </c>
      <c r="W11" s="811" t="s">
        <v>201</v>
      </c>
    </row>
    <row r="12" spans="1:23">
      <c r="A12" s="810" t="s">
        <v>202</v>
      </c>
      <c r="B12" s="830">
        <v>36581</v>
      </c>
      <c r="C12" s="827">
        <v>31</v>
      </c>
      <c r="D12" s="827">
        <v>47</v>
      </c>
      <c r="E12" s="830">
        <v>36503</v>
      </c>
      <c r="F12" s="830">
        <v>10</v>
      </c>
      <c r="G12" s="830">
        <v>14</v>
      </c>
      <c r="H12" s="878">
        <v>1</v>
      </c>
      <c r="I12" s="830">
        <v>260</v>
      </c>
      <c r="J12" s="878">
        <v>14</v>
      </c>
      <c r="K12" s="830">
        <v>2008</v>
      </c>
      <c r="L12" s="830">
        <v>8082</v>
      </c>
      <c r="M12" s="827"/>
      <c r="N12" s="830">
        <v>10978</v>
      </c>
      <c r="O12" s="830">
        <v>9061</v>
      </c>
      <c r="P12" s="830">
        <v>5384</v>
      </c>
      <c r="Q12" s="878">
        <v>36</v>
      </c>
      <c r="R12" s="830">
        <v>75</v>
      </c>
      <c r="S12" s="830">
        <v>51</v>
      </c>
      <c r="T12" s="830">
        <v>529</v>
      </c>
      <c r="U12" s="830" t="s">
        <v>144</v>
      </c>
      <c r="V12" s="830">
        <v>0</v>
      </c>
      <c r="W12" s="811" t="s">
        <v>202</v>
      </c>
    </row>
    <row r="13" spans="1:23">
      <c r="A13" s="931">
        <v>2014</v>
      </c>
      <c r="B13" s="830">
        <v>37272</v>
      </c>
      <c r="C13" s="962">
        <v>31</v>
      </c>
      <c r="D13" s="962">
        <v>49</v>
      </c>
      <c r="E13" s="830">
        <v>37192</v>
      </c>
      <c r="F13" s="830">
        <v>10</v>
      </c>
      <c r="G13" s="830">
        <v>15</v>
      </c>
      <c r="H13" s="878">
        <v>3</v>
      </c>
      <c r="I13" s="830">
        <v>263</v>
      </c>
      <c r="J13" s="878">
        <v>16</v>
      </c>
      <c r="K13" s="830">
        <v>2053</v>
      </c>
      <c r="L13" s="830">
        <v>8350</v>
      </c>
      <c r="M13" s="962"/>
      <c r="N13" s="830">
        <v>11380</v>
      </c>
      <c r="O13" s="830">
        <v>9040</v>
      </c>
      <c r="P13" s="830">
        <v>5370</v>
      </c>
      <c r="Q13" s="878">
        <v>35</v>
      </c>
      <c r="R13" s="830">
        <v>78</v>
      </c>
      <c r="S13" s="830">
        <v>51</v>
      </c>
      <c r="T13" s="830">
        <v>528</v>
      </c>
      <c r="U13" s="830">
        <v>0</v>
      </c>
      <c r="V13" s="830">
        <v>0</v>
      </c>
      <c r="W13" s="932">
        <v>2014</v>
      </c>
    </row>
    <row r="14" spans="1:23">
      <c r="A14" s="812">
        <v>2015</v>
      </c>
      <c r="B14" s="1042">
        <f>B15+B37</f>
        <v>38214</v>
      </c>
      <c r="C14" s="974">
        <f t="shared" ref="C14:L14" si="0">C15+C37</f>
        <v>31</v>
      </c>
      <c r="D14" s="974">
        <f t="shared" si="0"/>
        <v>51</v>
      </c>
      <c r="E14" s="1042">
        <f t="shared" si="0"/>
        <v>38132</v>
      </c>
      <c r="F14" s="1042">
        <f t="shared" si="0"/>
        <v>11</v>
      </c>
      <c r="G14" s="1042">
        <f t="shared" si="0"/>
        <v>18</v>
      </c>
      <c r="H14" s="1042">
        <f t="shared" si="0"/>
        <v>6</v>
      </c>
      <c r="I14" s="1042">
        <f t="shared" si="0"/>
        <v>268</v>
      </c>
      <c r="J14" s="879">
        <f t="shared" si="0"/>
        <v>12</v>
      </c>
      <c r="K14" s="1042">
        <f t="shared" si="0"/>
        <v>2112</v>
      </c>
      <c r="L14" s="1042">
        <f t="shared" si="0"/>
        <v>8655</v>
      </c>
      <c r="M14" s="880"/>
      <c r="N14" s="1042">
        <f t="shared" ref="N14:V14" si="1">N15+N37</f>
        <v>11726</v>
      </c>
      <c r="O14" s="1042">
        <f t="shared" si="1"/>
        <v>9183</v>
      </c>
      <c r="P14" s="1042">
        <f t="shared" si="1"/>
        <v>5449</v>
      </c>
      <c r="Q14" s="1042">
        <f t="shared" si="1"/>
        <v>33</v>
      </c>
      <c r="R14" s="1042">
        <f t="shared" si="1"/>
        <v>85</v>
      </c>
      <c r="S14" s="1042">
        <f t="shared" si="1"/>
        <v>51</v>
      </c>
      <c r="T14" s="1042">
        <f t="shared" si="1"/>
        <v>523</v>
      </c>
      <c r="U14" s="1042">
        <f t="shared" si="1"/>
        <v>0</v>
      </c>
      <c r="V14" s="1042">
        <f t="shared" si="1"/>
        <v>0</v>
      </c>
      <c r="W14" s="813">
        <v>2015</v>
      </c>
    </row>
    <row r="15" spans="1:23">
      <c r="A15" s="831" t="s">
        <v>42</v>
      </c>
      <c r="B15" s="1042">
        <f>SUM(B16:B36)</f>
        <v>27538</v>
      </c>
      <c r="C15" s="974">
        <f t="shared" ref="C15:L15" si="2">SUM(C16:C36)</f>
        <v>21</v>
      </c>
      <c r="D15" s="974">
        <f t="shared" si="2"/>
        <v>36</v>
      </c>
      <c r="E15" s="1042">
        <f t="shared" si="2"/>
        <v>27481</v>
      </c>
      <c r="F15" s="974">
        <f t="shared" si="2"/>
        <v>8</v>
      </c>
      <c r="G15" s="1042">
        <f t="shared" si="2"/>
        <v>13</v>
      </c>
      <c r="H15" s="1042">
        <f t="shared" si="2"/>
        <v>3</v>
      </c>
      <c r="I15" s="974">
        <f t="shared" si="2"/>
        <v>195</v>
      </c>
      <c r="J15" s="879">
        <f t="shared" si="2"/>
        <v>6</v>
      </c>
      <c r="K15" s="1042">
        <f t="shared" si="2"/>
        <v>1542</v>
      </c>
      <c r="L15" s="1042">
        <f t="shared" si="2"/>
        <v>6264</v>
      </c>
      <c r="M15" s="880"/>
      <c r="N15" s="1042">
        <f t="shared" ref="N15:V15" si="3">SUM(N16:N36)</f>
        <v>8454</v>
      </c>
      <c r="O15" s="1042">
        <f t="shared" si="3"/>
        <v>6592</v>
      </c>
      <c r="P15" s="1042">
        <f t="shared" si="3"/>
        <v>3957</v>
      </c>
      <c r="Q15" s="1042">
        <f t="shared" si="3"/>
        <v>20</v>
      </c>
      <c r="R15" s="1042">
        <f t="shared" si="3"/>
        <v>57</v>
      </c>
      <c r="S15" s="1042">
        <f t="shared" si="3"/>
        <v>34</v>
      </c>
      <c r="T15" s="1042">
        <f t="shared" si="3"/>
        <v>336</v>
      </c>
      <c r="U15" s="1042">
        <f t="shared" si="3"/>
        <v>0</v>
      </c>
      <c r="V15" s="1042">
        <f t="shared" si="3"/>
        <v>0</v>
      </c>
      <c r="W15" s="832" t="s">
        <v>43</v>
      </c>
    </row>
    <row r="16" spans="1:23">
      <c r="A16" s="820" t="s">
        <v>44</v>
      </c>
      <c r="B16" s="849">
        <f>C16+D16+E16+V16</f>
        <v>2804</v>
      </c>
      <c r="C16" s="962">
        <v>1</v>
      </c>
      <c r="D16" s="962">
        <v>3</v>
      </c>
      <c r="E16" s="849">
        <f t="shared" ref="E16:E36" si="4">SUM(F16:T16)</f>
        <v>2800</v>
      </c>
      <c r="F16" s="970">
        <v>2</v>
      </c>
      <c r="G16" s="970">
        <v>0</v>
      </c>
      <c r="H16" s="962">
        <v>3</v>
      </c>
      <c r="I16" s="1041">
        <v>17</v>
      </c>
      <c r="J16" s="962">
        <v>3</v>
      </c>
      <c r="K16" s="1041">
        <v>161</v>
      </c>
      <c r="L16" s="1041">
        <v>609</v>
      </c>
      <c r="M16" s="827"/>
      <c r="N16" s="1041">
        <v>839</v>
      </c>
      <c r="O16" s="1041">
        <v>645</v>
      </c>
      <c r="P16" s="1041">
        <v>498</v>
      </c>
      <c r="Q16" s="1041">
        <v>3</v>
      </c>
      <c r="R16" s="970">
        <v>10</v>
      </c>
      <c r="S16" s="970">
        <v>1</v>
      </c>
      <c r="T16" s="1041">
        <v>9</v>
      </c>
      <c r="U16" s="1041">
        <v>0</v>
      </c>
      <c r="V16" s="830">
        <v>0</v>
      </c>
      <c r="W16" s="809" t="s">
        <v>45</v>
      </c>
    </row>
    <row r="17" spans="1:23">
      <c r="A17" s="820" t="s">
        <v>46</v>
      </c>
      <c r="B17" s="849">
        <f t="shared" ref="B17:B36" si="5">C17+D17+E17+V17</f>
        <v>2635</v>
      </c>
      <c r="C17" s="962">
        <v>1</v>
      </c>
      <c r="D17" s="962">
        <v>3</v>
      </c>
      <c r="E17" s="849">
        <f t="shared" si="4"/>
        <v>2631</v>
      </c>
      <c r="F17" s="970">
        <v>1</v>
      </c>
      <c r="G17" s="970">
        <v>0</v>
      </c>
      <c r="H17" s="970">
        <v>0</v>
      </c>
      <c r="I17" s="1041">
        <v>18</v>
      </c>
      <c r="J17" s="962">
        <v>0</v>
      </c>
      <c r="K17" s="1041">
        <v>152</v>
      </c>
      <c r="L17" s="1041">
        <v>561</v>
      </c>
      <c r="M17" s="827"/>
      <c r="N17" s="1041">
        <v>832</v>
      </c>
      <c r="O17" s="1041">
        <v>711</v>
      </c>
      <c r="P17" s="1041">
        <v>341</v>
      </c>
      <c r="Q17" s="1041">
        <v>2</v>
      </c>
      <c r="R17" s="970">
        <v>6</v>
      </c>
      <c r="S17" s="962">
        <v>0</v>
      </c>
      <c r="T17" s="1041">
        <v>7</v>
      </c>
      <c r="U17" s="1041">
        <v>0</v>
      </c>
      <c r="V17" s="830">
        <v>0</v>
      </c>
      <c r="W17" s="809" t="s">
        <v>47</v>
      </c>
    </row>
    <row r="18" spans="1:23">
      <c r="A18" s="820" t="s">
        <v>48</v>
      </c>
      <c r="B18" s="849">
        <f t="shared" si="5"/>
        <v>1704</v>
      </c>
      <c r="C18" s="962">
        <v>1</v>
      </c>
      <c r="D18" s="962">
        <v>2</v>
      </c>
      <c r="E18" s="849">
        <f t="shared" si="4"/>
        <v>1701</v>
      </c>
      <c r="F18" s="970">
        <v>1</v>
      </c>
      <c r="G18" s="970">
        <v>0</v>
      </c>
      <c r="H18" s="970">
        <v>0</v>
      </c>
      <c r="I18" s="1041">
        <v>12</v>
      </c>
      <c r="J18" s="962">
        <v>0</v>
      </c>
      <c r="K18" s="1041">
        <v>96</v>
      </c>
      <c r="L18" s="1041">
        <v>388</v>
      </c>
      <c r="M18" s="827"/>
      <c r="N18" s="1041">
        <v>559</v>
      </c>
      <c r="O18" s="1041">
        <v>452</v>
      </c>
      <c r="P18" s="1041">
        <v>190</v>
      </c>
      <c r="Q18" s="1041">
        <v>2</v>
      </c>
      <c r="R18" s="962">
        <v>0</v>
      </c>
      <c r="S18" s="962">
        <v>0</v>
      </c>
      <c r="T18" s="1041">
        <v>1</v>
      </c>
      <c r="U18" s="1041">
        <v>0</v>
      </c>
      <c r="V18" s="830">
        <v>0</v>
      </c>
      <c r="W18" s="809" t="s">
        <v>49</v>
      </c>
    </row>
    <row r="19" spans="1:23">
      <c r="A19" s="820" t="s">
        <v>50</v>
      </c>
      <c r="B19" s="849">
        <f t="shared" si="5"/>
        <v>2259</v>
      </c>
      <c r="C19" s="962">
        <v>1</v>
      </c>
      <c r="D19" s="962">
        <v>3</v>
      </c>
      <c r="E19" s="849">
        <f t="shared" si="4"/>
        <v>2255</v>
      </c>
      <c r="F19" s="970">
        <v>1</v>
      </c>
      <c r="G19" s="970">
        <v>0</v>
      </c>
      <c r="H19" s="970">
        <v>0</v>
      </c>
      <c r="I19" s="1041">
        <v>14</v>
      </c>
      <c r="J19" s="962">
        <v>0</v>
      </c>
      <c r="K19" s="1041">
        <v>123</v>
      </c>
      <c r="L19" s="1041">
        <v>469</v>
      </c>
      <c r="M19" s="827"/>
      <c r="N19" s="1041">
        <v>672</v>
      </c>
      <c r="O19" s="1041">
        <v>566</v>
      </c>
      <c r="P19" s="1041">
        <v>398</v>
      </c>
      <c r="Q19" s="1041">
        <v>2</v>
      </c>
      <c r="R19" s="970">
        <v>3</v>
      </c>
      <c r="S19" s="962">
        <v>0</v>
      </c>
      <c r="T19" s="1041">
        <v>7</v>
      </c>
      <c r="U19" s="1041">
        <v>0</v>
      </c>
      <c r="V19" s="830">
        <v>0</v>
      </c>
      <c r="W19" s="809" t="s">
        <v>51</v>
      </c>
    </row>
    <row r="20" spans="1:23">
      <c r="A20" s="820" t="s">
        <v>52</v>
      </c>
      <c r="B20" s="849">
        <f t="shared" si="5"/>
        <v>995</v>
      </c>
      <c r="C20" s="962">
        <v>1</v>
      </c>
      <c r="D20" s="962">
        <v>2</v>
      </c>
      <c r="E20" s="849">
        <f t="shared" si="4"/>
        <v>992</v>
      </c>
      <c r="F20" s="970">
        <v>0</v>
      </c>
      <c r="G20" s="970">
        <v>1</v>
      </c>
      <c r="H20" s="970">
        <v>0</v>
      </c>
      <c r="I20" s="1041">
        <v>10</v>
      </c>
      <c r="J20" s="962">
        <v>0</v>
      </c>
      <c r="K20" s="1041">
        <v>63</v>
      </c>
      <c r="L20" s="1041">
        <v>234</v>
      </c>
      <c r="M20" s="827"/>
      <c r="N20" s="1041">
        <v>333</v>
      </c>
      <c r="O20" s="1041">
        <v>258</v>
      </c>
      <c r="P20" s="1041">
        <v>91</v>
      </c>
      <c r="Q20" s="1041">
        <v>1</v>
      </c>
      <c r="R20" s="970">
        <v>1</v>
      </c>
      <c r="S20" s="962">
        <v>0</v>
      </c>
      <c r="T20" s="962">
        <v>0</v>
      </c>
      <c r="U20" s="1041">
        <v>0</v>
      </c>
      <c r="V20" s="830">
        <v>0</v>
      </c>
      <c r="W20" s="907" t="s">
        <v>53</v>
      </c>
    </row>
    <row r="21" spans="1:23">
      <c r="A21" s="820" t="s">
        <v>54</v>
      </c>
      <c r="B21" s="849">
        <f t="shared" si="5"/>
        <v>1754</v>
      </c>
      <c r="C21" s="962">
        <v>1</v>
      </c>
      <c r="D21" s="962">
        <v>2</v>
      </c>
      <c r="E21" s="849">
        <f t="shared" si="4"/>
        <v>1751</v>
      </c>
      <c r="F21" s="970">
        <v>0</v>
      </c>
      <c r="G21" s="970">
        <v>1</v>
      </c>
      <c r="H21" s="970">
        <v>0</v>
      </c>
      <c r="I21" s="1041">
        <v>14</v>
      </c>
      <c r="J21" s="962">
        <v>0</v>
      </c>
      <c r="K21" s="1041">
        <v>95</v>
      </c>
      <c r="L21" s="1041">
        <v>407</v>
      </c>
      <c r="M21" s="827"/>
      <c r="N21" s="1041">
        <v>477</v>
      </c>
      <c r="O21" s="1041">
        <v>364</v>
      </c>
      <c r="P21" s="1041">
        <v>352</v>
      </c>
      <c r="Q21" s="962">
        <v>0</v>
      </c>
      <c r="R21" s="962">
        <v>1</v>
      </c>
      <c r="S21" s="970">
        <v>4</v>
      </c>
      <c r="T21" s="1041">
        <v>36</v>
      </c>
      <c r="U21" s="1041">
        <v>0</v>
      </c>
      <c r="V21" s="830">
        <v>0</v>
      </c>
      <c r="W21" s="809" t="s">
        <v>55</v>
      </c>
    </row>
    <row r="22" spans="1:23">
      <c r="A22" s="820" t="s">
        <v>56</v>
      </c>
      <c r="B22" s="849">
        <f t="shared" si="5"/>
        <v>1890</v>
      </c>
      <c r="C22" s="962">
        <v>1</v>
      </c>
      <c r="D22" s="962">
        <v>3</v>
      </c>
      <c r="E22" s="849">
        <f t="shared" si="4"/>
        <v>1886</v>
      </c>
      <c r="F22" s="970">
        <v>1</v>
      </c>
      <c r="G22" s="970">
        <v>0</v>
      </c>
      <c r="H22" s="970">
        <v>0</v>
      </c>
      <c r="I22" s="1041">
        <v>14</v>
      </c>
      <c r="J22" s="962">
        <v>0</v>
      </c>
      <c r="K22" s="1041">
        <v>109</v>
      </c>
      <c r="L22" s="1041">
        <v>435</v>
      </c>
      <c r="M22" s="827"/>
      <c r="N22" s="1041">
        <v>606</v>
      </c>
      <c r="O22" s="1041">
        <v>436</v>
      </c>
      <c r="P22" s="1041">
        <v>269</v>
      </c>
      <c r="Q22" s="1041">
        <v>1</v>
      </c>
      <c r="R22" s="970">
        <v>4</v>
      </c>
      <c r="S22" s="970">
        <v>1</v>
      </c>
      <c r="T22" s="1041">
        <v>10</v>
      </c>
      <c r="U22" s="1041">
        <v>0</v>
      </c>
      <c r="V22" s="830">
        <v>0</v>
      </c>
      <c r="W22" s="809" t="s">
        <v>57</v>
      </c>
    </row>
    <row r="23" spans="1:23">
      <c r="A23" s="820" t="s">
        <v>58</v>
      </c>
      <c r="B23" s="849">
        <f t="shared" si="5"/>
        <v>486</v>
      </c>
      <c r="C23" s="962">
        <v>1</v>
      </c>
      <c r="D23" s="962">
        <v>0</v>
      </c>
      <c r="E23" s="849">
        <f t="shared" si="4"/>
        <v>485</v>
      </c>
      <c r="F23" s="970">
        <v>0</v>
      </c>
      <c r="G23" s="970">
        <v>0</v>
      </c>
      <c r="H23" s="970">
        <v>0</v>
      </c>
      <c r="I23" s="1041">
        <v>1</v>
      </c>
      <c r="J23" s="962">
        <v>3</v>
      </c>
      <c r="K23" s="1041">
        <v>30</v>
      </c>
      <c r="L23" s="1041">
        <v>117</v>
      </c>
      <c r="M23" s="827"/>
      <c r="N23" s="1041">
        <v>138</v>
      </c>
      <c r="O23" s="1041">
        <v>107</v>
      </c>
      <c r="P23" s="1041">
        <v>89</v>
      </c>
      <c r="Q23" s="962">
        <v>0</v>
      </c>
      <c r="R23" s="962">
        <v>0</v>
      </c>
      <c r="S23" s="962">
        <v>0</v>
      </c>
      <c r="T23" s="962">
        <v>0</v>
      </c>
      <c r="U23" s="1041">
        <v>0</v>
      </c>
      <c r="V23" s="830">
        <v>0</v>
      </c>
      <c r="W23" s="809" t="s">
        <v>59</v>
      </c>
    </row>
    <row r="24" spans="1:23">
      <c r="A24" s="820" t="s">
        <v>60</v>
      </c>
      <c r="B24" s="849">
        <f t="shared" si="5"/>
        <v>598</v>
      </c>
      <c r="C24" s="962">
        <v>1</v>
      </c>
      <c r="D24" s="962">
        <v>1</v>
      </c>
      <c r="E24" s="849">
        <f t="shared" si="4"/>
        <v>596</v>
      </c>
      <c r="F24" s="970">
        <v>0</v>
      </c>
      <c r="G24" s="970">
        <v>1</v>
      </c>
      <c r="H24" s="970">
        <v>0</v>
      </c>
      <c r="I24" s="1041">
        <v>6</v>
      </c>
      <c r="J24" s="962">
        <v>0</v>
      </c>
      <c r="K24" s="1041">
        <v>38</v>
      </c>
      <c r="L24" s="1041">
        <v>137</v>
      </c>
      <c r="M24" s="827"/>
      <c r="N24" s="1041">
        <v>168</v>
      </c>
      <c r="O24" s="1041">
        <v>147</v>
      </c>
      <c r="P24" s="1041">
        <v>99</v>
      </c>
      <c r="Q24" s="962">
        <v>0</v>
      </c>
      <c r="R24" s="962">
        <v>0</v>
      </c>
      <c r="S24" s="962">
        <v>0</v>
      </c>
      <c r="T24" s="1041">
        <v>0</v>
      </c>
      <c r="U24" s="1041">
        <v>0</v>
      </c>
      <c r="V24" s="830">
        <v>0</v>
      </c>
      <c r="W24" s="809" t="s">
        <v>61</v>
      </c>
    </row>
    <row r="25" spans="1:23">
      <c r="A25" s="836" t="s">
        <v>62</v>
      </c>
      <c r="B25" s="849">
        <f t="shared" si="5"/>
        <v>1066</v>
      </c>
      <c r="C25" s="962">
        <v>1</v>
      </c>
      <c r="D25" s="962">
        <v>2</v>
      </c>
      <c r="E25" s="849">
        <f t="shared" si="4"/>
        <v>1063</v>
      </c>
      <c r="F25" s="970">
        <v>0</v>
      </c>
      <c r="G25" s="970">
        <v>1</v>
      </c>
      <c r="H25" s="970">
        <v>0</v>
      </c>
      <c r="I25" s="1041">
        <v>10</v>
      </c>
      <c r="J25" s="962">
        <v>0</v>
      </c>
      <c r="K25" s="1041">
        <v>65</v>
      </c>
      <c r="L25" s="1041">
        <v>235</v>
      </c>
      <c r="M25" s="827"/>
      <c r="N25" s="1041">
        <v>351</v>
      </c>
      <c r="O25" s="1041">
        <v>223</v>
      </c>
      <c r="P25" s="1041">
        <v>166</v>
      </c>
      <c r="Q25" s="962">
        <v>0</v>
      </c>
      <c r="R25" s="962">
        <v>0</v>
      </c>
      <c r="S25" s="970">
        <v>1</v>
      </c>
      <c r="T25" s="1041">
        <v>11</v>
      </c>
      <c r="U25" s="1041">
        <v>0</v>
      </c>
      <c r="V25" s="830">
        <v>0</v>
      </c>
      <c r="W25" s="809" t="s">
        <v>63</v>
      </c>
    </row>
    <row r="26" spans="1:23">
      <c r="A26" s="820" t="s">
        <v>64</v>
      </c>
      <c r="B26" s="849">
        <f t="shared" si="5"/>
        <v>795</v>
      </c>
      <c r="C26" s="962">
        <v>1</v>
      </c>
      <c r="D26" s="962">
        <v>1</v>
      </c>
      <c r="E26" s="849">
        <f t="shared" si="4"/>
        <v>793</v>
      </c>
      <c r="F26" s="970">
        <v>0</v>
      </c>
      <c r="G26" s="970">
        <v>1</v>
      </c>
      <c r="H26" s="970">
        <v>0</v>
      </c>
      <c r="I26" s="1041">
        <v>7</v>
      </c>
      <c r="J26" s="962">
        <v>0</v>
      </c>
      <c r="K26" s="1041">
        <v>50</v>
      </c>
      <c r="L26" s="1041">
        <v>182</v>
      </c>
      <c r="M26" s="827"/>
      <c r="N26" s="1041">
        <v>266</v>
      </c>
      <c r="O26" s="1041">
        <v>178</v>
      </c>
      <c r="P26" s="1041">
        <v>105</v>
      </c>
      <c r="Q26" s="1041">
        <v>2</v>
      </c>
      <c r="R26" s="970">
        <v>1</v>
      </c>
      <c r="S26" s="962">
        <v>0</v>
      </c>
      <c r="T26" s="1041">
        <v>1</v>
      </c>
      <c r="U26" s="1041">
        <v>0</v>
      </c>
      <c r="V26" s="830">
        <v>0</v>
      </c>
      <c r="W26" s="809" t="s">
        <v>65</v>
      </c>
    </row>
    <row r="27" spans="1:23">
      <c r="A27" s="820" t="s">
        <v>66</v>
      </c>
      <c r="B27" s="849">
        <f t="shared" si="5"/>
        <v>535</v>
      </c>
      <c r="C27" s="962">
        <v>1</v>
      </c>
      <c r="D27" s="962">
        <v>1</v>
      </c>
      <c r="E27" s="849">
        <f t="shared" si="4"/>
        <v>533</v>
      </c>
      <c r="F27" s="970">
        <v>0</v>
      </c>
      <c r="G27" s="970">
        <v>1</v>
      </c>
      <c r="H27" s="970">
        <v>0</v>
      </c>
      <c r="I27" s="1041">
        <v>5</v>
      </c>
      <c r="J27" s="962">
        <v>0</v>
      </c>
      <c r="K27" s="1041">
        <v>36</v>
      </c>
      <c r="L27" s="1041">
        <v>137</v>
      </c>
      <c r="M27" s="827"/>
      <c r="N27" s="1041">
        <v>164</v>
      </c>
      <c r="O27" s="1041">
        <v>129</v>
      </c>
      <c r="P27" s="1041">
        <v>54</v>
      </c>
      <c r="Q27" s="962">
        <v>0</v>
      </c>
      <c r="R27" s="970">
        <v>1</v>
      </c>
      <c r="S27" s="962">
        <v>0</v>
      </c>
      <c r="T27" s="1041">
        <v>6</v>
      </c>
      <c r="U27" s="1041">
        <v>0</v>
      </c>
      <c r="V27" s="830">
        <v>0</v>
      </c>
      <c r="W27" s="809" t="s">
        <v>67</v>
      </c>
    </row>
    <row r="28" spans="1:23">
      <c r="A28" s="820" t="s">
        <v>68</v>
      </c>
      <c r="B28" s="849">
        <f t="shared" si="5"/>
        <v>634</v>
      </c>
      <c r="C28" s="962">
        <v>1</v>
      </c>
      <c r="D28" s="962">
        <v>2</v>
      </c>
      <c r="E28" s="849">
        <f t="shared" si="4"/>
        <v>631</v>
      </c>
      <c r="F28" s="970">
        <v>0</v>
      </c>
      <c r="G28" s="970">
        <v>1</v>
      </c>
      <c r="H28" s="970">
        <v>0</v>
      </c>
      <c r="I28" s="1041">
        <v>5</v>
      </c>
      <c r="J28" s="962">
        <v>0</v>
      </c>
      <c r="K28" s="1041">
        <v>44</v>
      </c>
      <c r="L28" s="1041">
        <v>154</v>
      </c>
      <c r="M28" s="827"/>
      <c r="N28" s="1041">
        <v>195</v>
      </c>
      <c r="O28" s="1041">
        <v>160</v>
      </c>
      <c r="P28" s="1041">
        <v>68</v>
      </c>
      <c r="Q28" s="962">
        <v>0</v>
      </c>
      <c r="R28" s="970">
        <v>1</v>
      </c>
      <c r="S28" s="962">
        <v>0</v>
      </c>
      <c r="T28" s="1041">
        <v>3</v>
      </c>
      <c r="U28" s="1041">
        <v>0</v>
      </c>
      <c r="V28" s="830">
        <v>0</v>
      </c>
      <c r="W28" s="809" t="s">
        <v>69</v>
      </c>
    </row>
    <row r="29" spans="1:23">
      <c r="A29" s="820" t="s">
        <v>70</v>
      </c>
      <c r="B29" s="849">
        <f t="shared" si="5"/>
        <v>2311</v>
      </c>
      <c r="C29" s="962">
        <v>1</v>
      </c>
      <c r="D29" s="962">
        <v>2</v>
      </c>
      <c r="E29" s="849">
        <f t="shared" si="4"/>
        <v>2308</v>
      </c>
      <c r="F29" s="970">
        <v>1</v>
      </c>
      <c r="G29" s="970">
        <v>0</v>
      </c>
      <c r="H29" s="970">
        <v>0</v>
      </c>
      <c r="I29" s="1041">
        <v>17</v>
      </c>
      <c r="J29" s="962">
        <v>0</v>
      </c>
      <c r="K29" s="1041">
        <v>112</v>
      </c>
      <c r="L29" s="1041">
        <v>519</v>
      </c>
      <c r="M29" s="827"/>
      <c r="N29" s="1041">
        <v>718</v>
      </c>
      <c r="O29" s="1041">
        <v>566</v>
      </c>
      <c r="P29" s="1041">
        <v>332</v>
      </c>
      <c r="Q29" s="1041">
        <v>1</v>
      </c>
      <c r="R29" s="970">
        <v>6</v>
      </c>
      <c r="S29" s="970">
        <v>4</v>
      </c>
      <c r="T29" s="1041">
        <v>32</v>
      </c>
      <c r="U29" s="1041">
        <v>0</v>
      </c>
      <c r="V29" s="830">
        <v>0</v>
      </c>
      <c r="W29" s="809" t="s">
        <v>71</v>
      </c>
    </row>
    <row r="30" spans="1:23">
      <c r="A30" s="820" t="s">
        <v>72</v>
      </c>
      <c r="B30" s="849">
        <f t="shared" si="5"/>
        <v>932</v>
      </c>
      <c r="C30" s="962">
        <v>1</v>
      </c>
      <c r="D30" s="962">
        <v>0</v>
      </c>
      <c r="E30" s="849">
        <f t="shared" si="4"/>
        <v>931</v>
      </c>
      <c r="F30" s="970">
        <v>0</v>
      </c>
      <c r="G30" s="970">
        <v>1</v>
      </c>
      <c r="H30" s="970">
        <v>0</v>
      </c>
      <c r="I30" s="1041">
        <v>7</v>
      </c>
      <c r="J30" s="962">
        <v>0</v>
      </c>
      <c r="K30" s="1041">
        <v>47</v>
      </c>
      <c r="L30" s="1041">
        <v>231</v>
      </c>
      <c r="M30" s="827"/>
      <c r="N30" s="1041">
        <v>307</v>
      </c>
      <c r="O30" s="1041">
        <v>220</v>
      </c>
      <c r="P30" s="1041">
        <v>77</v>
      </c>
      <c r="Q30" s="1041">
        <v>0</v>
      </c>
      <c r="R30" s="970">
        <v>5</v>
      </c>
      <c r="S30" s="970">
        <v>3</v>
      </c>
      <c r="T30" s="1041">
        <v>33</v>
      </c>
      <c r="U30" s="1041">
        <v>0</v>
      </c>
      <c r="V30" s="830">
        <v>0</v>
      </c>
      <c r="W30" s="809" t="s">
        <v>73</v>
      </c>
    </row>
    <row r="31" spans="1:23">
      <c r="A31" s="820" t="s">
        <v>74</v>
      </c>
      <c r="B31" s="849">
        <f t="shared" si="5"/>
        <v>960</v>
      </c>
      <c r="C31" s="962">
        <v>1</v>
      </c>
      <c r="D31" s="962">
        <v>1</v>
      </c>
      <c r="E31" s="849">
        <f t="shared" si="4"/>
        <v>958</v>
      </c>
      <c r="F31" s="970">
        <v>0</v>
      </c>
      <c r="G31" s="970">
        <v>1</v>
      </c>
      <c r="H31" s="970">
        <v>0</v>
      </c>
      <c r="I31" s="1041">
        <v>4</v>
      </c>
      <c r="J31" s="962">
        <v>0</v>
      </c>
      <c r="K31" s="1041">
        <v>48</v>
      </c>
      <c r="L31" s="1041">
        <v>219</v>
      </c>
      <c r="M31" s="827"/>
      <c r="N31" s="1041">
        <v>279</v>
      </c>
      <c r="O31" s="1041">
        <v>223</v>
      </c>
      <c r="P31" s="1041">
        <v>139</v>
      </c>
      <c r="Q31" s="1041">
        <v>2</v>
      </c>
      <c r="R31" s="970">
        <v>2</v>
      </c>
      <c r="S31" s="970">
        <v>4</v>
      </c>
      <c r="T31" s="1041">
        <v>37</v>
      </c>
      <c r="U31" s="1041">
        <v>0</v>
      </c>
      <c r="V31" s="830">
        <v>0</v>
      </c>
      <c r="W31" s="809" t="s">
        <v>75</v>
      </c>
    </row>
    <row r="32" spans="1:23">
      <c r="A32" s="820" t="s">
        <v>76</v>
      </c>
      <c r="B32" s="849">
        <f t="shared" si="5"/>
        <v>941</v>
      </c>
      <c r="C32" s="962">
        <v>1</v>
      </c>
      <c r="D32" s="962">
        <v>2</v>
      </c>
      <c r="E32" s="849">
        <f t="shared" si="4"/>
        <v>938</v>
      </c>
      <c r="F32" s="970">
        <v>0</v>
      </c>
      <c r="G32" s="970">
        <v>1</v>
      </c>
      <c r="H32" s="970">
        <v>0</v>
      </c>
      <c r="I32" s="1041">
        <v>8</v>
      </c>
      <c r="J32" s="962">
        <v>0</v>
      </c>
      <c r="K32" s="1041">
        <v>54</v>
      </c>
      <c r="L32" s="1041">
        <v>207</v>
      </c>
      <c r="M32" s="827"/>
      <c r="N32" s="1041">
        <v>323</v>
      </c>
      <c r="O32" s="1041">
        <v>252</v>
      </c>
      <c r="P32" s="1041">
        <v>61</v>
      </c>
      <c r="Q32" s="1041">
        <v>2</v>
      </c>
      <c r="R32" s="970">
        <v>2</v>
      </c>
      <c r="S32" s="970">
        <v>3</v>
      </c>
      <c r="T32" s="1041">
        <v>25</v>
      </c>
      <c r="U32" s="1041">
        <v>0</v>
      </c>
      <c r="V32" s="830">
        <v>0</v>
      </c>
      <c r="W32" s="809" t="s">
        <v>77</v>
      </c>
    </row>
    <row r="33" spans="1:23">
      <c r="A33" s="820" t="s">
        <v>78</v>
      </c>
      <c r="B33" s="849">
        <f t="shared" si="5"/>
        <v>1624</v>
      </c>
      <c r="C33" s="962">
        <v>1</v>
      </c>
      <c r="D33" s="962">
        <v>4</v>
      </c>
      <c r="E33" s="849">
        <f t="shared" si="4"/>
        <v>1619</v>
      </c>
      <c r="F33" s="970">
        <v>1</v>
      </c>
      <c r="G33" s="970">
        <v>0</v>
      </c>
      <c r="H33" s="970">
        <v>0</v>
      </c>
      <c r="I33" s="1041">
        <v>12</v>
      </c>
      <c r="J33" s="962">
        <v>0</v>
      </c>
      <c r="K33" s="1041">
        <v>83</v>
      </c>
      <c r="L33" s="1041">
        <v>397</v>
      </c>
      <c r="M33" s="827"/>
      <c r="N33" s="1041">
        <v>433</v>
      </c>
      <c r="O33" s="1041">
        <v>405</v>
      </c>
      <c r="P33" s="1041">
        <v>241</v>
      </c>
      <c r="Q33" s="962">
        <v>0</v>
      </c>
      <c r="R33" s="970">
        <v>2</v>
      </c>
      <c r="S33" s="970">
        <v>4</v>
      </c>
      <c r="T33" s="1041">
        <v>41</v>
      </c>
      <c r="U33" s="1041">
        <v>0</v>
      </c>
      <c r="V33" s="830">
        <v>0</v>
      </c>
      <c r="W33" s="809" t="s">
        <v>79</v>
      </c>
    </row>
    <row r="34" spans="1:23">
      <c r="A34" s="820" t="s">
        <v>80</v>
      </c>
      <c r="B34" s="849">
        <f t="shared" si="5"/>
        <v>988</v>
      </c>
      <c r="C34" s="962">
        <v>1</v>
      </c>
      <c r="D34" s="962">
        <v>1</v>
      </c>
      <c r="E34" s="849">
        <f t="shared" si="4"/>
        <v>986</v>
      </c>
      <c r="F34" s="970">
        <v>0</v>
      </c>
      <c r="G34" s="970">
        <v>1</v>
      </c>
      <c r="H34" s="970">
        <v>0</v>
      </c>
      <c r="I34" s="1041">
        <v>8</v>
      </c>
      <c r="J34" s="962">
        <v>0</v>
      </c>
      <c r="K34" s="1041">
        <v>53</v>
      </c>
      <c r="L34" s="1041">
        <v>227</v>
      </c>
      <c r="M34" s="827"/>
      <c r="N34" s="1041">
        <v>313</v>
      </c>
      <c r="O34" s="1041">
        <v>237</v>
      </c>
      <c r="P34" s="1041">
        <v>117</v>
      </c>
      <c r="Q34" s="1041">
        <v>1</v>
      </c>
      <c r="R34" s="970">
        <v>1</v>
      </c>
      <c r="S34" s="970">
        <v>3</v>
      </c>
      <c r="T34" s="1041">
        <v>25</v>
      </c>
      <c r="U34" s="1041">
        <v>0</v>
      </c>
      <c r="V34" s="830">
        <v>0</v>
      </c>
      <c r="W34" s="809" t="s">
        <v>81</v>
      </c>
    </row>
    <row r="35" spans="1:23">
      <c r="A35" s="820" t="s">
        <v>82</v>
      </c>
      <c r="B35" s="849">
        <f t="shared" si="5"/>
        <v>831</v>
      </c>
      <c r="C35" s="962">
        <v>1</v>
      </c>
      <c r="D35" s="962">
        <v>0</v>
      </c>
      <c r="E35" s="849">
        <f t="shared" si="4"/>
        <v>830</v>
      </c>
      <c r="F35" s="970">
        <v>0</v>
      </c>
      <c r="G35" s="970">
        <v>1</v>
      </c>
      <c r="H35" s="970">
        <v>0</v>
      </c>
      <c r="I35" s="1041">
        <v>3</v>
      </c>
      <c r="J35" s="962">
        <v>0</v>
      </c>
      <c r="K35" s="1041">
        <v>43</v>
      </c>
      <c r="L35" s="1041">
        <v>219</v>
      </c>
      <c r="M35" s="827"/>
      <c r="N35" s="1041">
        <v>263</v>
      </c>
      <c r="O35" s="1041">
        <v>121</v>
      </c>
      <c r="P35" s="1041">
        <v>145</v>
      </c>
      <c r="Q35" s="962">
        <v>0</v>
      </c>
      <c r="R35" s="970">
        <v>7</v>
      </c>
      <c r="S35" s="970">
        <v>3</v>
      </c>
      <c r="T35" s="1041">
        <v>25</v>
      </c>
      <c r="U35" s="1041">
        <v>0</v>
      </c>
      <c r="V35" s="830">
        <v>0</v>
      </c>
      <c r="W35" s="809" t="s">
        <v>83</v>
      </c>
    </row>
    <row r="36" spans="1:23">
      <c r="A36" s="820" t="s">
        <v>84</v>
      </c>
      <c r="B36" s="849">
        <f t="shared" si="5"/>
        <v>796</v>
      </c>
      <c r="C36" s="962">
        <v>1</v>
      </c>
      <c r="D36" s="962">
        <v>1</v>
      </c>
      <c r="E36" s="849">
        <f t="shared" si="4"/>
        <v>794</v>
      </c>
      <c r="F36" s="970">
        <v>0</v>
      </c>
      <c r="G36" s="970">
        <v>1</v>
      </c>
      <c r="H36" s="970">
        <v>0</v>
      </c>
      <c r="I36" s="1041">
        <v>3</v>
      </c>
      <c r="J36" s="962">
        <v>0</v>
      </c>
      <c r="K36" s="1041">
        <v>40</v>
      </c>
      <c r="L36" s="1041">
        <v>180</v>
      </c>
      <c r="M36" s="827"/>
      <c r="N36" s="1041">
        <v>218</v>
      </c>
      <c r="O36" s="1041">
        <v>192</v>
      </c>
      <c r="P36" s="1041">
        <v>125</v>
      </c>
      <c r="Q36" s="1041">
        <v>1</v>
      </c>
      <c r="R36" s="970">
        <v>4</v>
      </c>
      <c r="S36" s="970">
        <v>3</v>
      </c>
      <c r="T36" s="1041">
        <v>27</v>
      </c>
      <c r="U36" s="1041">
        <v>0</v>
      </c>
      <c r="V36" s="830">
        <v>0</v>
      </c>
      <c r="W36" s="907" t="s">
        <v>85</v>
      </c>
    </row>
    <row r="37" spans="1:23">
      <c r="A37" s="899" t="s">
        <v>86</v>
      </c>
      <c r="B37" s="1042">
        <f>SUM(B38:B47)</f>
        <v>10676</v>
      </c>
      <c r="C37" s="974">
        <f t="shared" ref="C37:L37" si="6">SUM(C38:C47)</f>
        <v>10</v>
      </c>
      <c r="D37" s="974">
        <f t="shared" si="6"/>
        <v>15</v>
      </c>
      <c r="E37" s="1042">
        <f t="shared" si="6"/>
        <v>10651</v>
      </c>
      <c r="F37" s="1042">
        <f t="shared" si="6"/>
        <v>3</v>
      </c>
      <c r="G37" s="1042">
        <f t="shared" si="6"/>
        <v>5</v>
      </c>
      <c r="H37" s="1042">
        <f t="shared" si="6"/>
        <v>3</v>
      </c>
      <c r="I37" s="1042">
        <f t="shared" si="6"/>
        <v>73</v>
      </c>
      <c r="J37" s="879">
        <f t="shared" si="6"/>
        <v>6</v>
      </c>
      <c r="K37" s="1042">
        <f t="shared" si="6"/>
        <v>570</v>
      </c>
      <c r="L37" s="1042">
        <f t="shared" si="6"/>
        <v>2391</v>
      </c>
      <c r="M37" s="880"/>
      <c r="N37" s="1042">
        <f t="shared" ref="N37:V37" si="7">SUM(N38:N47)</f>
        <v>3272</v>
      </c>
      <c r="O37" s="1042">
        <f t="shared" si="7"/>
        <v>2591</v>
      </c>
      <c r="P37" s="1042">
        <f t="shared" si="7"/>
        <v>1492</v>
      </c>
      <c r="Q37" s="1042">
        <f t="shared" si="7"/>
        <v>13</v>
      </c>
      <c r="R37" s="1042">
        <f t="shared" si="7"/>
        <v>28</v>
      </c>
      <c r="S37" s="1042">
        <f t="shared" si="7"/>
        <v>17</v>
      </c>
      <c r="T37" s="1042">
        <f t="shared" si="7"/>
        <v>187</v>
      </c>
      <c r="U37" s="1042">
        <f t="shared" si="7"/>
        <v>0</v>
      </c>
      <c r="V37" s="1042">
        <f t="shared" si="7"/>
        <v>0</v>
      </c>
      <c r="W37" s="824" t="s">
        <v>87</v>
      </c>
    </row>
    <row r="38" spans="1:23">
      <c r="A38" s="820" t="s">
        <v>88</v>
      </c>
      <c r="B38" s="849">
        <f t="shared" ref="B38:B47" si="8">C38+D38+E38+V38</f>
        <v>1104</v>
      </c>
      <c r="C38" s="962">
        <v>1</v>
      </c>
      <c r="D38" s="962">
        <v>3</v>
      </c>
      <c r="E38" s="849">
        <f t="shared" ref="E38:E47" si="9">SUM(F38:T38)</f>
        <v>1100</v>
      </c>
      <c r="F38" s="970">
        <v>0</v>
      </c>
      <c r="G38" s="970">
        <v>1</v>
      </c>
      <c r="H38" s="970">
        <v>0</v>
      </c>
      <c r="I38" s="1041">
        <v>11</v>
      </c>
      <c r="J38" s="962">
        <v>0</v>
      </c>
      <c r="K38" s="1041">
        <v>69</v>
      </c>
      <c r="L38" s="1041">
        <v>231</v>
      </c>
      <c r="M38" s="827"/>
      <c r="N38" s="1041">
        <v>340</v>
      </c>
      <c r="O38" s="1041">
        <v>280</v>
      </c>
      <c r="P38" s="1041">
        <v>167</v>
      </c>
      <c r="Q38" s="1041">
        <v>1</v>
      </c>
      <c r="R38" s="962">
        <v>0</v>
      </c>
      <c r="S38" s="970">
        <v>0</v>
      </c>
      <c r="T38" s="1041">
        <v>0</v>
      </c>
      <c r="U38" s="1041">
        <v>0</v>
      </c>
      <c r="V38" s="830">
        <v>0</v>
      </c>
      <c r="W38" s="809" t="s">
        <v>89</v>
      </c>
    </row>
    <row r="39" spans="1:23">
      <c r="A39" s="820" t="s">
        <v>90</v>
      </c>
      <c r="B39" s="849">
        <f t="shared" si="8"/>
        <v>560</v>
      </c>
      <c r="C39" s="962">
        <v>1</v>
      </c>
      <c r="D39" s="962">
        <v>1</v>
      </c>
      <c r="E39" s="849">
        <f t="shared" si="9"/>
        <v>558</v>
      </c>
      <c r="F39" s="970">
        <v>0</v>
      </c>
      <c r="G39" s="970">
        <v>0</v>
      </c>
      <c r="H39" s="970">
        <v>0</v>
      </c>
      <c r="I39" s="1041">
        <v>3</v>
      </c>
      <c r="J39" s="962">
        <v>1</v>
      </c>
      <c r="K39" s="1041">
        <v>35</v>
      </c>
      <c r="L39" s="1041">
        <v>125</v>
      </c>
      <c r="M39" s="827"/>
      <c r="N39" s="1041">
        <v>190</v>
      </c>
      <c r="O39" s="1041">
        <v>123</v>
      </c>
      <c r="P39" s="1041">
        <v>78</v>
      </c>
      <c r="Q39" s="1041">
        <v>1</v>
      </c>
      <c r="R39" s="970">
        <v>1</v>
      </c>
      <c r="S39" s="962">
        <v>0</v>
      </c>
      <c r="T39" s="1041">
        <v>1</v>
      </c>
      <c r="U39" s="1041">
        <v>0</v>
      </c>
      <c r="V39" s="830">
        <v>0</v>
      </c>
      <c r="W39" s="907" t="s">
        <v>91</v>
      </c>
    </row>
    <row r="40" spans="1:23">
      <c r="A40" s="820" t="s">
        <v>92</v>
      </c>
      <c r="B40" s="849">
        <f t="shared" si="8"/>
        <v>2499</v>
      </c>
      <c r="C40" s="962">
        <v>1</v>
      </c>
      <c r="D40" s="962">
        <v>5</v>
      </c>
      <c r="E40" s="849">
        <f t="shared" si="9"/>
        <v>2493</v>
      </c>
      <c r="F40" s="970">
        <v>2</v>
      </c>
      <c r="G40" s="970">
        <v>0</v>
      </c>
      <c r="H40" s="970">
        <v>3</v>
      </c>
      <c r="I40" s="1041">
        <v>15</v>
      </c>
      <c r="J40" s="962">
        <v>0</v>
      </c>
      <c r="K40" s="1041">
        <v>131</v>
      </c>
      <c r="L40" s="1041">
        <v>543</v>
      </c>
      <c r="M40" s="827"/>
      <c r="N40" s="1041">
        <v>782</v>
      </c>
      <c r="O40" s="1041">
        <v>650</v>
      </c>
      <c r="P40" s="1041">
        <v>336</v>
      </c>
      <c r="Q40" s="1041">
        <v>4</v>
      </c>
      <c r="R40" s="970">
        <v>7</v>
      </c>
      <c r="S40" s="970">
        <v>3</v>
      </c>
      <c r="T40" s="1041">
        <v>17</v>
      </c>
      <c r="U40" s="1041">
        <v>0</v>
      </c>
      <c r="V40" s="830">
        <v>0</v>
      </c>
      <c r="W40" s="809" t="s">
        <v>93</v>
      </c>
    </row>
    <row r="41" spans="1:23">
      <c r="A41" s="820" t="s">
        <v>94</v>
      </c>
      <c r="B41" s="849">
        <f t="shared" si="8"/>
        <v>662</v>
      </c>
      <c r="C41" s="962">
        <v>1</v>
      </c>
      <c r="D41" s="962"/>
      <c r="E41" s="849">
        <f t="shared" si="9"/>
        <v>661</v>
      </c>
      <c r="F41" s="970">
        <v>0</v>
      </c>
      <c r="G41" s="970">
        <v>1</v>
      </c>
      <c r="H41" s="970">
        <v>0</v>
      </c>
      <c r="I41" s="1041">
        <v>7</v>
      </c>
      <c r="J41" s="962">
        <v>0</v>
      </c>
      <c r="K41" s="1041">
        <v>42</v>
      </c>
      <c r="L41" s="1041">
        <v>159</v>
      </c>
      <c r="M41" s="827"/>
      <c r="N41" s="1041">
        <v>206</v>
      </c>
      <c r="O41" s="1041">
        <v>164</v>
      </c>
      <c r="P41" s="1041">
        <v>78</v>
      </c>
      <c r="Q41" s="962">
        <v>0</v>
      </c>
      <c r="R41" s="970">
        <v>2</v>
      </c>
      <c r="S41" s="962">
        <v>0</v>
      </c>
      <c r="T41" s="1041">
        <v>2</v>
      </c>
      <c r="U41" s="1041">
        <v>0</v>
      </c>
      <c r="V41" s="830">
        <v>0</v>
      </c>
      <c r="W41" s="809" t="s">
        <v>95</v>
      </c>
    </row>
    <row r="42" spans="1:23">
      <c r="A42" s="820" t="s">
        <v>96</v>
      </c>
      <c r="B42" s="849">
        <f t="shared" si="8"/>
        <v>1639</v>
      </c>
      <c r="C42" s="962">
        <v>1</v>
      </c>
      <c r="D42" s="962"/>
      <c r="E42" s="849">
        <f t="shared" si="9"/>
        <v>1638</v>
      </c>
      <c r="F42" s="970">
        <v>1</v>
      </c>
      <c r="G42" s="970">
        <v>0</v>
      </c>
      <c r="H42" s="970">
        <v>0</v>
      </c>
      <c r="I42" s="1041">
        <v>14</v>
      </c>
      <c r="J42" s="962">
        <v>0</v>
      </c>
      <c r="K42" s="1041">
        <v>73</v>
      </c>
      <c r="L42" s="1041">
        <v>356</v>
      </c>
      <c r="M42" s="827"/>
      <c r="N42" s="1041">
        <v>462</v>
      </c>
      <c r="O42" s="1041">
        <v>409</v>
      </c>
      <c r="P42" s="1041">
        <v>282</v>
      </c>
      <c r="Q42" s="1041">
        <v>1</v>
      </c>
      <c r="R42" s="970">
        <v>3</v>
      </c>
      <c r="S42" s="970">
        <v>3</v>
      </c>
      <c r="T42" s="1041">
        <v>34</v>
      </c>
      <c r="U42" s="1041">
        <v>0</v>
      </c>
      <c r="V42" s="830">
        <v>0</v>
      </c>
      <c r="W42" s="809" t="s">
        <v>97</v>
      </c>
    </row>
    <row r="43" spans="1:23">
      <c r="A43" s="820" t="s">
        <v>98</v>
      </c>
      <c r="B43" s="849">
        <f t="shared" si="8"/>
        <v>1292</v>
      </c>
      <c r="C43" s="962">
        <v>1</v>
      </c>
      <c r="D43" s="962">
        <v>3</v>
      </c>
      <c r="E43" s="849">
        <f t="shared" si="9"/>
        <v>1288</v>
      </c>
      <c r="F43" s="970">
        <v>0</v>
      </c>
      <c r="G43" s="970">
        <v>1</v>
      </c>
      <c r="H43" s="970">
        <v>0</v>
      </c>
      <c r="I43" s="1041">
        <v>9</v>
      </c>
      <c r="J43" s="962">
        <v>0</v>
      </c>
      <c r="K43" s="1041">
        <v>72</v>
      </c>
      <c r="L43" s="1041">
        <v>283</v>
      </c>
      <c r="M43" s="827"/>
      <c r="N43" s="1041">
        <v>400</v>
      </c>
      <c r="O43" s="1041">
        <v>292</v>
      </c>
      <c r="P43" s="1041">
        <v>193</v>
      </c>
      <c r="Q43" s="1041">
        <v>1</v>
      </c>
      <c r="R43" s="970">
        <v>2</v>
      </c>
      <c r="S43" s="962">
        <v>0</v>
      </c>
      <c r="T43" s="1041">
        <v>35</v>
      </c>
      <c r="U43" s="1041">
        <v>0</v>
      </c>
      <c r="V43" s="830">
        <v>0</v>
      </c>
      <c r="W43" s="809" t="s">
        <v>99</v>
      </c>
    </row>
    <row r="44" spans="1:23">
      <c r="A44" s="820" t="s">
        <v>100</v>
      </c>
      <c r="B44" s="849">
        <f t="shared" si="8"/>
        <v>832</v>
      </c>
      <c r="C44" s="962">
        <v>1</v>
      </c>
      <c r="D44" s="962"/>
      <c r="E44" s="849">
        <f t="shared" si="9"/>
        <v>831</v>
      </c>
      <c r="F44" s="970">
        <v>0</v>
      </c>
      <c r="G44" s="970">
        <v>1</v>
      </c>
      <c r="H44" s="970">
        <v>0</v>
      </c>
      <c r="I44" s="1041">
        <v>6</v>
      </c>
      <c r="J44" s="962">
        <v>0</v>
      </c>
      <c r="K44" s="1041">
        <v>48</v>
      </c>
      <c r="L44" s="1041">
        <v>191</v>
      </c>
      <c r="M44" s="827"/>
      <c r="N44" s="1041">
        <v>239</v>
      </c>
      <c r="O44" s="1041">
        <v>183</v>
      </c>
      <c r="P44" s="1041">
        <v>132</v>
      </c>
      <c r="Q44" s="1041">
        <v>1</v>
      </c>
      <c r="R44" s="970">
        <v>1</v>
      </c>
      <c r="S44" s="970">
        <v>2</v>
      </c>
      <c r="T44" s="1041">
        <v>27</v>
      </c>
      <c r="U44" s="1041">
        <v>0</v>
      </c>
      <c r="V44" s="830">
        <v>0</v>
      </c>
      <c r="W44" s="809" t="s">
        <v>101</v>
      </c>
    </row>
    <row r="45" spans="1:23">
      <c r="A45" s="820" t="s">
        <v>102</v>
      </c>
      <c r="B45" s="849">
        <f t="shared" si="8"/>
        <v>892</v>
      </c>
      <c r="C45" s="962">
        <v>1</v>
      </c>
      <c r="D45" s="962">
        <v>2</v>
      </c>
      <c r="E45" s="849">
        <f t="shared" si="9"/>
        <v>889</v>
      </c>
      <c r="F45" s="970">
        <v>0</v>
      </c>
      <c r="G45" s="970">
        <v>1</v>
      </c>
      <c r="H45" s="970">
        <v>0</v>
      </c>
      <c r="I45" s="1041">
        <v>5</v>
      </c>
      <c r="J45" s="962">
        <v>0</v>
      </c>
      <c r="K45" s="1041">
        <v>46</v>
      </c>
      <c r="L45" s="1041">
        <v>209</v>
      </c>
      <c r="M45" s="827"/>
      <c r="N45" s="1041">
        <v>287</v>
      </c>
      <c r="O45" s="1041">
        <v>221</v>
      </c>
      <c r="P45" s="1041">
        <v>82</v>
      </c>
      <c r="Q45" s="1041">
        <v>2</v>
      </c>
      <c r="R45" s="970">
        <v>1</v>
      </c>
      <c r="S45" s="970">
        <v>3</v>
      </c>
      <c r="T45" s="1041">
        <v>32</v>
      </c>
      <c r="U45" s="1041">
        <v>0</v>
      </c>
      <c r="V45" s="830">
        <v>0</v>
      </c>
      <c r="W45" s="809" t="s">
        <v>103</v>
      </c>
    </row>
    <row r="46" spans="1:23">
      <c r="A46" s="820" t="s">
        <v>104</v>
      </c>
      <c r="B46" s="849">
        <f t="shared" si="8"/>
        <v>614</v>
      </c>
      <c r="C46" s="962">
        <v>1</v>
      </c>
      <c r="D46" s="962"/>
      <c r="E46" s="849">
        <f t="shared" si="9"/>
        <v>613</v>
      </c>
      <c r="F46" s="970">
        <v>0</v>
      </c>
      <c r="G46" s="970">
        <v>0</v>
      </c>
      <c r="H46" s="970">
        <v>0</v>
      </c>
      <c r="I46" s="1041">
        <v>2</v>
      </c>
      <c r="J46" s="962">
        <v>2</v>
      </c>
      <c r="K46" s="1041">
        <v>30</v>
      </c>
      <c r="L46" s="1041">
        <v>149</v>
      </c>
      <c r="M46" s="827"/>
      <c r="N46" s="1041">
        <v>188</v>
      </c>
      <c r="O46" s="1041">
        <v>124</v>
      </c>
      <c r="P46" s="1041">
        <v>85</v>
      </c>
      <c r="Q46" s="1041">
        <v>1</v>
      </c>
      <c r="R46" s="970">
        <v>11</v>
      </c>
      <c r="S46" s="970">
        <v>3</v>
      </c>
      <c r="T46" s="1041">
        <v>18</v>
      </c>
      <c r="U46" s="1041">
        <v>0</v>
      </c>
      <c r="V46" s="830">
        <v>0</v>
      </c>
      <c r="W46" s="809" t="s">
        <v>105</v>
      </c>
    </row>
    <row r="47" spans="1:23">
      <c r="A47" s="820" t="s">
        <v>106</v>
      </c>
      <c r="B47" s="849">
        <f t="shared" si="8"/>
        <v>582</v>
      </c>
      <c r="C47" s="962">
        <v>1</v>
      </c>
      <c r="D47" s="962">
        <v>1</v>
      </c>
      <c r="E47" s="849">
        <f t="shared" si="9"/>
        <v>580</v>
      </c>
      <c r="F47" s="970">
        <v>0</v>
      </c>
      <c r="G47" s="970">
        <v>0</v>
      </c>
      <c r="H47" s="970">
        <v>0</v>
      </c>
      <c r="I47" s="1041">
        <v>1</v>
      </c>
      <c r="J47" s="962">
        <v>3</v>
      </c>
      <c r="K47" s="1041">
        <v>24</v>
      </c>
      <c r="L47" s="1041">
        <v>145</v>
      </c>
      <c r="M47" s="827"/>
      <c r="N47" s="1041">
        <v>178</v>
      </c>
      <c r="O47" s="1041">
        <v>145</v>
      </c>
      <c r="P47" s="1041">
        <v>59</v>
      </c>
      <c r="Q47" s="962">
        <v>1</v>
      </c>
      <c r="R47" s="962">
        <v>0</v>
      </c>
      <c r="S47" s="970">
        <v>3</v>
      </c>
      <c r="T47" s="1041">
        <v>21</v>
      </c>
      <c r="U47" s="1041">
        <v>0</v>
      </c>
      <c r="V47" s="830">
        <v>0</v>
      </c>
      <c r="W47" s="809" t="s">
        <v>107</v>
      </c>
    </row>
    <row r="48" spans="1:23">
      <c r="A48" s="881"/>
      <c r="B48" s="837"/>
      <c r="C48" s="837"/>
      <c r="D48" s="837"/>
      <c r="E48" s="837"/>
      <c r="F48" s="815"/>
      <c r="G48" s="815"/>
      <c r="H48" s="882"/>
      <c r="I48" s="837"/>
      <c r="J48" s="882"/>
      <c r="K48" s="837"/>
      <c r="L48" s="837"/>
      <c r="M48" s="838"/>
      <c r="N48" s="837"/>
      <c r="O48" s="837"/>
      <c r="P48" s="837"/>
      <c r="Q48" s="837"/>
      <c r="R48" s="837"/>
      <c r="S48" s="837"/>
      <c r="T48" s="814"/>
      <c r="U48" s="814"/>
      <c r="V48" s="837"/>
      <c r="W48" s="847"/>
    </row>
    <row r="49" spans="1:23">
      <c r="A49" s="889" t="s">
        <v>562</v>
      </c>
      <c r="B49" s="909"/>
      <c r="C49" s="909"/>
      <c r="D49" s="909"/>
      <c r="E49" s="909"/>
      <c r="F49" s="908"/>
      <c r="G49" s="908"/>
      <c r="H49" s="839"/>
      <c r="I49" s="909"/>
      <c r="J49" s="839"/>
      <c r="K49" s="909"/>
      <c r="L49" s="909"/>
      <c r="M49" s="816"/>
      <c r="N49" s="909"/>
      <c r="O49" s="817"/>
      <c r="P49" s="909"/>
      <c r="Q49" s="909"/>
      <c r="R49" s="825"/>
      <c r="S49" s="825"/>
      <c r="T49" s="826"/>
      <c r="U49" s="826"/>
      <c r="V49" s="825"/>
      <c r="W49" s="829" t="s">
        <v>563</v>
      </c>
    </row>
    <row r="50" spans="1:23">
      <c r="A50" s="889" t="s">
        <v>564</v>
      </c>
      <c r="B50" s="909"/>
      <c r="C50" s="909"/>
      <c r="D50" s="909"/>
      <c r="E50" s="909"/>
      <c r="F50" s="908"/>
      <c r="G50" s="908"/>
      <c r="H50" s="839"/>
      <c r="I50" s="909"/>
      <c r="J50" s="839"/>
      <c r="K50" s="909"/>
      <c r="L50" s="909"/>
      <c r="M50" s="816"/>
      <c r="N50" s="818"/>
      <c r="O50" s="818"/>
      <c r="P50" s="818"/>
      <c r="Q50" s="818"/>
      <c r="R50" s="825"/>
      <c r="S50" s="825"/>
      <c r="T50" s="826"/>
      <c r="U50" s="826"/>
      <c r="V50" s="825"/>
      <c r="W50" s="829"/>
    </row>
    <row r="51" spans="1:23">
      <c r="A51" s="889" t="s">
        <v>565</v>
      </c>
      <c r="B51" s="909"/>
      <c r="C51" s="909"/>
      <c r="D51" s="909"/>
      <c r="E51" s="909"/>
      <c r="F51" s="908"/>
      <c r="G51" s="908"/>
      <c r="H51" s="839"/>
      <c r="I51" s="909"/>
      <c r="J51" s="839"/>
      <c r="K51" s="909"/>
      <c r="L51" s="909"/>
      <c r="M51" s="816"/>
      <c r="N51" s="818"/>
      <c r="O51" s="818"/>
      <c r="P51" s="818"/>
      <c r="Q51" s="818"/>
      <c r="R51" s="825"/>
      <c r="S51" s="825"/>
      <c r="T51" s="826"/>
      <c r="U51" s="826"/>
      <c r="V51" s="825"/>
      <c r="W51" s="829"/>
    </row>
    <row r="52" spans="1:23">
      <c r="A52" s="851" t="s">
        <v>566</v>
      </c>
      <c r="B52" s="883"/>
      <c r="C52" s="909"/>
      <c r="D52" s="909"/>
      <c r="E52" s="909"/>
      <c r="F52" s="908"/>
      <c r="G52" s="909"/>
      <c r="H52" s="839"/>
      <c r="I52" s="909"/>
      <c r="J52" s="839"/>
      <c r="K52" s="909"/>
      <c r="L52" s="909"/>
      <c r="M52" s="816"/>
      <c r="N52" s="909"/>
      <c r="O52" s="909"/>
      <c r="P52" s="909"/>
      <c r="Q52" s="909"/>
      <c r="R52" s="825"/>
      <c r="S52" s="825"/>
      <c r="T52" s="826"/>
      <c r="U52" s="826"/>
      <c r="V52" s="825"/>
      <c r="W52" s="819"/>
    </row>
    <row r="53" spans="1:23">
      <c r="A53" s="851" t="s">
        <v>567</v>
      </c>
      <c r="B53" s="895"/>
      <c r="C53" s="828"/>
      <c r="D53" s="828"/>
      <c r="E53" s="828"/>
      <c r="F53" s="852"/>
      <c r="G53" s="852"/>
      <c r="H53" s="852"/>
      <c r="I53" s="828"/>
      <c r="J53" s="896"/>
      <c r="K53" s="828"/>
      <c r="L53" s="828"/>
      <c r="M53" s="861"/>
      <c r="N53" s="828"/>
      <c r="O53" s="828"/>
      <c r="P53" s="828"/>
      <c r="Q53" s="828"/>
      <c r="R53" s="897"/>
      <c r="S53" s="897"/>
      <c r="T53" s="850"/>
      <c r="U53" s="850"/>
      <c r="V53" s="897"/>
      <c r="W53" s="828"/>
    </row>
    <row r="54" spans="1:23" ht="17.25">
      <c r="A54" s="806"/>
      <c r="B54" s="806"/>
      <c r="C54" s="806"/>
      <c r="D54" s="806"/>
      <c r="E54" s="806"/>
      <c r="F54" s="884"/>
      <c r="G54" s="884"/>
      <c r="H54" s="884"/>
      <c r="I54" s="806"/>
      <c r="J54" s="885"/>
      <c r="K54" s="806"/>
      <c r="L54" s="806"/>
      <c r="M54" s="806"/>
      <c r="N54" s="806"/>
      <c r="O54" s="806"/>
      <c r="P54" s="806"/>
      <c r="Q54" s="806"/>
      <c r="R54" s="848"/>
      <c r="S54" s="806"/>
      <c r="T54" s="886"/>
      <c r="U54" s="886"/>
      <c r="V54" s="806"/>
      <c r="W54" s="806"/>
    </row>
    <row r="55" spans="1:23" ht="17.25">
      <c r="A55" s="806"/>
      <c r="B55" s="806"/>
      <c r="C55" s="806"/>
      <c r="D55" s="806"/>
      <c r="E55" s="806"/>
      <c r="F55" s="884"/>
      <c r="G55" s="884"/>
      <c r="H55" s="884"/>
      <c r="I55" s="806"/>
      <c r="J55" s="806"/>
      <c r="K55" s="806"/>
      <c r="L55" s="806"/>
      <c r="M55" s="806"/>
      <c r="N55" s="806"/>
      <c r="O55" s="806"/>
      <c r="P55" s="806"/>
      <c r="Q55" s="806"/>
      <c r="R55" s="848"/>
      <c r="S55" s="806"/>
      <c r="T55" s="886"/>
      <c r="U55" s="886"/>
      <c r="V55" s="806"/>
      <c r="W55" s="806"/>
    </row>
    <row r="56" spans="1:23" ht="17.25">
      <c r="A56" s="806"/>
      <c r="B56" s="806"/>
      <c r="C56" s="806"/>
      <c r="D56" s="806"/>
      <c r="E56" s="806"/>
      <c r="F56" s="884"/>
      <c r="G56" s="884"/>
      <c r="H56" s="884"/>
      <c r="I56" s="806"/>
      <c r="J56" s="806"/>
      <c r="K56" s="806"/>
      <c r="L56" s="806"/>
      <c r="M56" s="806"/>
      <c r="N56" s="806"/>
      <c r="O56" s="806"/>
      <c r="P56" s="806"/>
      <c r="Q56" s="806"/>
      <c r="R56" s="848"/>
      <c r="S56" s="806"/>
      <c r="T56" s="886"/>
      <c r="U56" s="886"/>
      <c r="V56" s="806"/>
      <c r="W56" s="806"/>
    </row>
    <row r="57" spans="1:23" ht="17.25">
      <c r="A57" s="806"/>
      <c r="B57" s="806"/>
      <c r="C57" s="806"/>
      <c r="D57" s="806"/>
      <c r="E57" s="806"/>
      <c r="F57" s="884"/>
      <c r="G57" s="884"/>
      <c r="H57" s="884"/>
      <c r="I57" s="806"/>
      <c r="J57" s="806"/>
      <c r="K57" s="806"/>
      <c r="L57" s="806"/>
      <c r="M57" s="806"/>
      <c r="N57" s="806"/>
      <c r="O57" s="806"/>
      <c r="P57" s="806"/>
      <c r="Q57" s="806"/>
      <c r="R57" s="848"/>
      <c r="S57" s="806"/>
      <c r="T57" s="886"/>
      <c r="U57" s="886"/>
      <c r="V57" s="806"/>
      <c r="W57" s="806"/>
    </row>
    <row r="58" spans="1:23" ht="17.25">
      <c r="A58" s="806"/>
      <c r="B58" s="806"/>
      <c r="C58" s="806"/>
      <c r="D58" s="806"/>
      <c r="E58" s="806"/>
      <c r="F58" s="884"/>
      <c r="G58" s="884"/>
      <c r="H58" s="884"/>
      <c r="I58" s="806"/>
      <c r="J58" s="806"/>
      <c r="K58" s="806"/>
      <c r="L58" s="806"/>
      <c r="M58" s="806"/>
      <c r="N58" s="806"/>
      <c r="O58" s="806"/>
      <c r="P58" s="806"/>
      <c r="Q58" s="806"/>
      <c r="R58" s="848"/>
      <c r="S58" s="806"/>
      <c r="T58" s="886"/>
      <c r="U58" s="886"/>
      <c r="V58" s="806"/>
      <c r="W58" s="806"/>
    </row>
    <row r="59" spans="1:23" ht="17.25">
      <c r="A59" s="806"/>
      <c r="B59" s="806"/>
      <c r="C59" s="806"/>
      <c r="D59" s="806"/>
      <c r="E59" s="806"/>
      <c r="F59" s="884"/>
      <c r="G59" s="884"/>
      <c r="H59" s="884"/>
      <c r="I59" s="806"/>
      <c r="J59" s="806"/>
      <c r="K59" s="806"/>
      <c r="L59" s="806"/>
      <c r="M59" s="806"/>
      <c r="N59" s="806"/>
      <c r="O59" s="806"/>
      <c r="P59" s="806"/>
      <c r="Q59" s="806"/>
      <c r="R59" s="848"/>
      <c r="S59" s="806"/>
      <c r="T59" s="886"/>
      <c r="U59" s="886"/>
      <c r="V59" s="806"/>
      <c r="W59" s="806"/>
    </row>
    <row r="60" spans="1:23" ht="17.25">
      <c r="A60" s="806"/>
      <c r="B60" s="806"/>
      <c r="C60" s="806"/>
      <c r="D60" s="806"/>
      <c r="E60" s="806"/>
      <c r="F60" s="884"/>
      <c r="G60" s="884"/>
      <c r="H60" s="884"/>
      <c r="I60" s="806"/>
      <c r="J60" s="806"/>
      <c r="K60" s="806"/>
      <c r="L60" s="806"/>
      <c r="M60" s="806"/>
      <c r="N60" s="806"/>
      <c r="O60" s="806"/>
      <c r="P60" s="806"/>
      <c r="Q60" s="806"/>
      <c r="R60" s="848"/>
      <c r="S60" s="806"/>
      <c r="T60" s="886"/>
      <c r="U60" s="886"/>
      <c r="V60" s="806"/>
      <c r="W60" s="806"/>
    </row>
    <row r="61" spans="1:23" ht="17.25">
      <c r="A61" s="806"/>
      <c r="B61" s="806"/>
      <c r="C61" s="806"/>
      <c r="D61" s="806"/>
      <c r="E61" s="806"/>
      <c r="F61" s="884"/>
      <c r="G61" s="884"/>
      <c r="H61" s="884"/>
      <c r="I61" s="806"/>
      <c r="J61" s="806"/>
      <c r="K61" s="806"/>
      <c r="L61" s="806"/>
      <c r="M61" s="806"/>
      <c r="N61" s="806"/>
      <c r="O61" s="806"/>
      <c r="P61" s="806"/>
      <c r="Q61" s="806"/>
      <c r="R61" s="848"/>
      <c r="S61" s="806"/>
      <c r="T61" s="886"/>
      <c r="U61" s="886"/>
      <c r="V61" s="806"/>
      <c r="W61" s="806"/>
    </row>
    <row r="62" spans="1:23" ht="17.25">
      <c r="A62" s="806"/>
      <c r="B62" s="806"/>
      <c r="C62" s="806"/>
      <c r="D62" s="806"/>
      <c r="E62" s="806"/>
      <c r="F62" s="884"/>
      <c r="G62" s="884"/>
      <c r="H62" s="884"/>
      <c r="I62" s="806"/>
      <c r="J62" s="806"/>
      <c r="K62" s="806"/>
      <c r="L62" s="806"/>
      <c r="M62" s="806"/>
      <c r="N62" s="806"/>
      <c r="O62" s="806"/>
      <c r="P62" s="806"/>
      <c r="Q62" s="806"/>
      <c r="R62" s="848"/>
      <c r="S62" s="806"/>
      <c r="T62" s="886"/>
      <c r="U62" s="886"/>
      <c r="V62" s="806"/>
      <c r="W62" s="806"/>
    </row>
    <row r="63" spans="1:23" ht="17.25">
      <c r="A63" s="806"/>
      <c r="B63" s="806"/>
      <c r="C63" s="806"/>
      <c r="D63" s="806"/>
      <c r="E63" s="806"/>
      <c r="F63" s="884"/>
      <c r="G63" s="884"/>
      <c r="H63" s="884"/>
      <c r="I63" s="806"/>
      <c r="J63" s="806"/>
      <c r="K63" s="806"/>
      <c r="L63" s="806"/>
      <c r="M63" s="806"/>
      <c r="N63" s="806"/>
      <c r="O63" s="806"/>
      <c r="P63" s="806"/>
      <c r="Q63" s="806"/>
      <c r="R63" s="848"/>
      <c r="S63" s="806"/>
      <c r="T63" s="886"/>
      <c r="U63" s="886"/>
      <c r="V63" s="806"/>
      <c r="W63" s="806"/>
    </row>
    <row r="64" spans="1:23" ht="17.25">
      <c r="A64" s="806"/>
      <c r="B64" s="806"/>
      <c r="C64" s="806"/>
      <c r="D64" s="806"/>
      <c r="E64" s="806"/>
      <c r="F64" s="884"/>
      <c r="G64" s="884"/>
      <c r="H64" s="884"/>
      <c r="I64" s="806"/>
      <c r="J64" s="806"/>
      <c r="K64" s="806"/>
      <c r="L64" s="806"/>
      <c r="M64" s="806"/>
      <c r="N64" s="806"/>
      <c r="O64" s="806"/>
      <c r="P64" s="806"/>
      <c r="Q64" s="806"/>
      <c r="R64" s="848"/>
      <c r="S64" s="806"/>
      <c r="T64" s="886"/>
      <c r="U64" s="886"/>
      <c r="V64" s="806"/>
      <c r="W64" s="806"/>
    </row>
    <row r="65" spans="6:21" ht="17.25">
      <c r="F65" s="884"/>
      <c r="G65" s="884"/>
      <c r="H65" s="884"/>
      <c r="I65" s="806"/>
      <c r="J65" s="806"/>
      <c r="K65" s="806"/>
      <c r="L65" s="806"/>
      <c r="M65" s="806"/>
      <c r="N65" s="806"/>
      <c r="O65" s="806"/>
      <c r="P65" s="806"/>
      <c r="Q65" s="806"/>
      <c r="R65" s="848"/>
      <c r="S65" s="806"/>
      <c r="T65" s="886"/>
      <c r="U65" s="886"/>
    </row>
    <row r="66" spans="6:21" ht="17.25">
      <c r="F66" s="884"/>
      <c r="G66" s="884"/>
      <c r="H66" s="884"/>
      <c r="I66" s="806"/>
      <c r="J66" s="806"/>
      <c r="K66" s="806"/>
      <c r="L66" s="806"/>
      <c r="M66" s="806"/>
      <c r="N66" s="806"/>
      <c r="O66" s="806"/>
      <c r="P66" s="806"/>
      <c r="Q66" s="806"/>
      <c r="R66" s="848"/>
      <c r="S66" s="806"/>
      <c r="T66" s="886"/>
      <c r="U66" s="886"/>
    </row>
    <row r="67" spans="6:21" ht="17.25">
      <c r="F67" s="884"/>
      <c r="G67" s="884"/>
      <c r="H67" s="884"/>
      <c r="I67" s="806"/>
      <c r="J67" s="806"/>
      <c r="K67" s="806"/>
      <c r="L67" s="806"/>
      <c r="M67" s="806"/>
      <c r="N67" s="806"/>
      <c r="O67" s="806"/>
      <c r="P67" s="806"/>
      <c r="Q67" s="806"/>
      <c r="R67" s="848"/>
      <c r="S67" s="806"/>
      <c r="T67" s="886"/>
      <c r="U67" s="886"/>
    </row>
    <row r="68" spans="6:21" ht="17.25">
      <c r="F68" s="884"/>
      <c r="G68" s="884"/>
      <c r="H68" s="884"/>
      <c r="I68" s="806"/>
      <c r="J68" s="806"/>
      <c r="K68" s="806"/>
      <c r="L68" s="806"/>
      <c r="M68" s="806"/>
      <c r="N68" s="806"/>
      <c r="O68" s="806"/>
      <c r="P68" s="806"/>
      <c r="Q68" s="806"/>
      <c r="R68" s="848"/>
      <c r="S68" s="806"/>
      <c r="T68" s="886"/>
      <c r="U68" s="886"/>
    </row>
    <row r="69" spans="6:21" ht="17.25">
      <c r="F69" s="884"/>
      <c r="G69" s="884"/>
      <c r="H69" s="884"/>
      <c r="I69" s="806"/>
      <c r="J69" s="806"/>
      <c r="K69" s="806"/>
      <c r="L69" s="806"/>
      <c r="M69" s="806"/>
      <c r="N69" s="806"/>
      <c r="O69" s="806"/>
      <c r="P69" s="806"/>
      <c r="Q69" s="806"/>
      <c r="R69" s="848"/>
      <c r="S69" s="806"/>
      <c r="T69" s="886"/>
      <c r="U69" s="886"/>
    </row>
    <row r="70" spans="6:21" ht="17.25">
      <c r="F70" s="884"/>
      <c r="G70" s="884"/>
      <c r="H70" s="884"/>
      <c r="I70" s="806"/>
      <c r="J70" s="806"/>
      <c r="K70" s="806"/>
      <c r="L70" s="806"/>
      <c r="M70" s="806"/>
      <c r="N70" s="806"/>
      <c r="O70" s="806"/>
      <c r="P70" s="806"/>
      <c r="Q70" s="806"/>
      <c r="R70" s="848"/>
      <c r="S70" s="806"/>
      <c r="T70" s="886"/>
      <c r="U70" s="886"/>
    </row>
    <row r="71" spans="6:21" ht="17.25">
      <c r="F71" s="884"/>
      <c r="G71" s="884"/>
      <c r="H71" s="884"/>
      <c r="I71" s="806"/>
      <c r="J71" s="806"/>
      <c r="K71" s="806"/>
      <c r="L71" s="806"/>
      <c r="M71" s="806"/>
      <c r="N71" s="806"/>
      <c r="O71" s="806"/>
      <c r="P71" s="806"/>
      <c r="Q71" s="806"/>
      <c r="R71" s="848"/>
      <c r="S71" s="806"/>
      <c r="T71" s="886"/>
      <c r="U71" s="886"/>
    </row>
    <row r="72" spans="6:21" ht="17.25">
      <c r="F72" s="884"/>
      <c r="G72" s="884"/>
      <c r="H72" s="884"/>
      <c r="I72" s="806"/>
      <c r="J72" s="806"/>
      <c r="K72" s="806"/>
      <c r="L72" s="806"/>
      <c r="M72" s="806"/>
      <c r="N72" s="806"/>
      <c r="O72" s="806"/>
      <c r="P72" s="806"/>
      <c r="Q72" s="806"/>
      <c r="R72" s="848"/>
      <c r="S72" s="806"/>
      <c r="T72" s="886"/>
      <c r="U72" s="886"/>
    </row>
    <row r="73" spans="6:21" ht="17.25">
      <c r="F73" s="884"/>
      <c r="G73" s="884"/>
      <c r="H73" s="884"/>
      <c r="I73" s="806"/>
      <c r="J73" s="806"/>
      <c r="K73" s="806"/>
      <c r="L73" s="806"/>
      <c r="M73" s="806"/>
      <c r="N73" s="806"/>
      <c r="O73" s="806"/>
      <c r="P73" s="806"/>
      <c r="Q73" s="806"/>
      <c r="R73" s="848"/>
      <c r="S73" s="806"/>
      <c r="T73" s="886"/>
      <c r="U73" s="886"/>
    </row>
    <row r="74" spans="6:21" ht="17.25">
      <c r="F74" s="884"/>
      <c r="G74" s="884"/>
      <c r="H74" s="884"/>
      <c r="I74" s="806"/>
      <c r="J74" s="806"/>
      <c r="K74" s="806"/>
      <c r="L74" s="806"/>
      <c r="M74" s="806"/>
      <c r="N74" s="806"/>
      <c r="O74" s="806"/>
      <c r="P74" s="806"/>
      <c r="Q74" s="806"/>
      <c r="R74" s="848"/>
      <c r="S74" s="806"/>
      <c r="T74" s="886"/>
      <c r="U74" s="886"/>
    </row>
    <row r="75" spans="6:21" ht="17.25">
      <c r="F75" s="884"/>
      <c r="G75" s="884"/>
      <c r="H75" s="884"/>
      <c r="I75" s="806"/>
      <c r="J75" s="806"/>
      <c r="K75" s="806"/>
      <c r="L75" s="806"/>
      <c r="M75" s="806"/>
      <c r="N75" s="806"/>
      <c r="O75" s="806"/>
      <c r="P75" s="806"/>
      <c r="Q75" s="806"/>
      <c r="R75" s="848"/>
      <c r="S75" s="806"/>
      <c r="T75" s="886"/>
      <c r="U75" s="886"/>
    </row>
    <row r="76" spans="6:21" ht="17.25">
      <c r="F76" s="884"/>
      <c r="G76" s="884"/>
      <c r="H76" s="884"/>
      <c r="I76" s="806"/>
      <c r="J76" s="806"/>
      <c r="K76" s="806"/>
      <c r="L76" s="806"/>
      <c r="M76" s="806"/>
      <c r="N76" s="806"/>
      <c r="O76" s="806"/>
      <c r="P76" s="806"/>
      <c r="Q76" s="806"/>
      <c r="R76" s="848"/>
      <c r="S76" s="806"/>
      <c r="T76" s="886"/>
      <c r="U76" s="886"/>
    </row>
    <row r="77" spans="6:21" ht="17.25">
      <c r="F77" s="884"/>
      <c r="G77" s="884"/>
      <c r="H77" s="884"/>
      <c r="I77" s="806"/>
      <c r="J77" s="806"/>
      <c r="K77" s="806"/>
      <c r="L77" s="806"/>
      <c r="M77" s="806"/>
      <c r="N77" s="806"/>
      <c r="O77" s="806"/>
      <c r="P77" s="806"/>
      <c r="Q77" s="806"/>
      <c r="R77" s="848"/>
      <c r="S77" s="806"/>
      <c r="T77" s="886"/>
      <c r="U77" s="886"/>
    </row>
    <row r="78" spans="6:21" ht="17.25">
      <c r="F78" s="884"/>
      <c r="G78" s="884"/>
      <c r="H78" s="884"/>
      <c r="I78" s="806"/>
      <c r="J78" s="806"/>
      <c r="K78" s="806"/>
      <c r="L78" s="806"/>
      <c r="M78" s="806"/>
      <c r="N78" s="806"/>
      <c r="O78" s="806"/>
      <c r="P78" s="806"/>
      <c r="Q78" s="806"/>
      <c r="R78" s="848"/>
      <c r="S78" s="806"/>
      <c r="T78" s="886"/>
      <c r="U78" s="886"/>
    </row>
    <row r="79" spans="6:21" ht="17.25">
      <c r="F79" s="884"/>
      <c r="G79" s="884"/>
      <c r="H79" s="884"/>
      <c r="I79" s="806"/>
      <c r="J79" s="806"/>
      <c r="K79" s="806"/>
      <c r="L79" s="806"/>
      <c r="M79" s="806"/>
      <c r="N79" s="806"/>
      <c r="O79" s="806"/>
      <c r="P79" s="806"/>
      <c r="Q79" s="806"/>
      <c r="R79" s="848"/>
      <c r="S79" s="806"/>
      <c r="T79" s="886"/>
      <c r="U79" s="886"/>
    </row>
    <row r="80" spans="6:21" ht="17.25">
      <c r="F80" s="884"/>
      <c r="G80" s="884"/>
      <c r="H80" s="884"/>
      <c r="I80" s="806"/>
      <c r="J80" s="806"/>
      <c r="K80" s="806"/>
      <c r="L80" s="806"/>
      <c r="M80" s="806"/>
      <c r="N80" s="806"/>
      <c r="O80" s="806"/>
      <c r="P80" s="806"/>
      <c r="Q80" s="806"/>
      <c r="R80" s="848"/>
      <c r="S80" s="806"/>
      <c r="T80" s="886"/>
      <c r="U80" s="886"/>
    </row>
    <row r="81" spans="6:18" ht="17.25">
      <c r="F81" s="884"/>
      <c r="G81" s="884"/>
      <c r="H81" s="884"/>
      <c r="I81" s="806"/>
      <c r="J81" s="806"/>
      <c r="K81" s="806"/>
      <c r="L81" s="806"/>
      <c r="M81" s="806"/>
      <c r="N81" s="806"/>
      <c r="O81" s="806"/>
      <c r="P81" s="806"/>
      <c r="Q81" s="806"/>
      <c r="R81" s="848"/>
    </row>
    <row r="82" spans="6:18" ht="17.25">
      <c r="F82" s="884"/>
      <c r="G82" s="884"/>
      <c r="H82" s="884"/>
      <c r="I82" s="806"/>
      <c r="J82" s="806"/>
      <c r="K82" s="806"/>
      <c r="L82" s="806"/>
      <c r="M82" s="806"/>
      <c r="N82" s="806"/>
      <c r="O82" s="806"/>
      <c r="P82" s="806"/>
      <c r="Q82" s="806"/>
      <c r="R82" s="848"/>
    </row>
    <row r="83" spans="6:18" ht="17.25">
      <c r="F83" s="884"/>
      <c r="G83" s="884"/>
      <c r="H83" s="884"/>
      <c r="I83" s="806"/>
      <c r="J83" s="806"/>
      <c r="K83" s="806"/>
      <c r="L83" s="806"/>
      <c r="M83" s="806"/>
      <c r="N83" s="806"/>
      <c r="O83" s="806"/>
      <c r="P83" s="806"/>
      <c r="Q83" s="806"/>
      <c r="R83" s="848"/>
    </row>
    <row r="84" spans="6:18" ht="17.25">
      <c r="F84" s="884"/>
      <c r="G84" s="884"/>
      <c r="H84" s="884"/>
      <c r="I84" s="806"/>
      <c r="J84" s="806"/>
      <c r="K84" s="806"/>
      <c r="L84" s="806"/>
      <c r="M84" s="806"/>
      <c r="N84" s="806"/>
      <c r="O84" s="806"/>
      <c r="P84" s="806"/>
      <c r="Q84" s="806"/>
      <c r="R84" s="806"/>
    </row>
    <row r="85" spans="6:18" ht="17.25">
      <c r="F85" s="884"/>
      <c r="G85" s="884"/>
      <c r="H85" s="884"/>
      <c r="I85" s="806"/>
      <c r="J85" s="806"/>
      <c r="K85" s="806"/>
      <c r="L85" s="806"/>
      <c r="M85" s="806"/>
      <c r="N85" s="806"/>
      <c r="O85" s="806"/>
      <c r="P85" s="806"/>
      <c r="Q85" s="806"/>
      <c r="R85" s="806"/>
    </row>
    <row r="86" spans="6:18" ht="17.25">
      <c r="F86" s="884"/>
      <c r="G86" s="884"/>
      <c r="H86" s="884"/>
      <c r="I86" s="806"/>
      <c r="J86" s="806"/>
      <c r="K86" s="806"/>
      <c r="L86" s="806"/>
      <c r="M86" s="806"/>
      <c r="N86" s="806"/>
      <c r="O86" s="806"/>
      <c r="P86" s="806"/>
      <c r="Q86" s="806"/>
      <c r="R86" s="806"/>
    </row>
    <row r="87" spans="6:18" ht="17.25">
      <c r="F87" s="884"/>
      <c r="G87" s="884"/>
      <c r="H87" s="884"/>
      <c r="I87" s="806"/>
      <c r="J87" s="806"/>
      <c r="K87" s="806"/>
      <c r="L87" s="806"/>
      <c r="M87" s="806"/>
      <c r="N87" s="806"/>
      <c r="O87" s="806"/>
      <c r="P87" s="806"/>
      <c r="Q87" s="806"/>
      <c r="R87" s="806"/>
    </row>
    <row r="88" spans="6:18" ht="17.25">
      <c r="F88" s="884"/>
      <c r="G88" s="884"/>
      <c r="H88" s="884"/>
      <c r="I88" s="806"/>
      <c r="J88" s="806"/>
      <c r="K88" s="806"/>
      <c r="L88" s="806"/>
      <c r="M88" s="806"/>
      <c r="N88" s="806"/>
      <c r="O88" s="806"/>
      <c r="P88" s="806"/>
      <c r="Q88" s="806"/>
      <c r="R88" s="806"/>
    </row>
    <row r="89" spans="6:18" ht="17.25">
      <c r="F89" s="884"/>
      <c r="G89" s="884"/>
      <c r="H89" s="884"/>
      <c r="I89" s="806"/>
      <c r="J89" s="806"/>
      <c r="K89" s="806"/>
      <c r="L89" s="806"/>
      <c r="M89" s="806"/>
      <c r="N89" s="806"/>
      <c r="O89" s="806"/>
      <c r="P89" s="806"/>
      <c r="Q89" s="806"/>
      <c r="R89" s="806"/>
    </row>
    <row r="90" spans="6:18" ht="17.25">
      <c r="F90" s="884"/>
      <c r="G90" s="884"/>
      <c r="H90" s="884"/>
      <c r="I90" s="806"/>
      <c r="J90" s="806"/>
      <c r="K90" s="806"/>
      <c r="L90" s="806"/>
      <c r="M90" s="806"/>
      <c r="N90" s="806"/>
      <c r="O90" s="806"/>
      <c r="P90" s="806"/>
      <c r="Q90" s="806"/>
      <c r="R90" s="806"/>
    </row>
    <row r="91" spans="6:18" ht="17.25">
      <c r="F91" s="884"/>
      <c r="G91" s="884"/>
      <c r="H91" s="884"/>
      <c r="I91" s="806"/>
      <c r="J91" s="806"/>
      <c r="K91" s="806"/>
      <c r="L91" s="806"/>
      <c r="M91" s="806"/>
      <c r="N91" s="806"/>
      <c r="O91" s="806"/>
      <c r="P91" s="806"/>
      <c r="Q91" s="806"/>
      <c r="R91" s="806"/>
    </row>
    <row r="92" spans="6:18" ht="17.25">
      <c r="F92" s="884"/>
      <c r="G92" s="884"/>
      <c r="H92" s="884"/>
      <c r="I92" s="806"/>
      <c r="J92" s="806"/>
      <c r="K92" s="806"/>
      <c r="L92" s="806"/>
      <c r="M92" s="806"/>
      <c r="N92" s="806"/>
      <c r="O92" s="806"/>
      <c r="P92" s="806"/>
      <c r="Q92" s="806"/>
      <c r="R92" s="806"/>
    </row>
    <row r="93" spans="6:18" ht="17.25">
      <c r="F93" s="884"/>
      <c r="G93" s="884"/>
      <c r="H93" s="884"/>
      <c r="I93" s="806"/>
      <c r="J93" s="806"/>
      <c r="K93" s="806"/>
      <c r="L93" s="806"/>
      <c r="M93" s="806"/>
      <c r="N93" s="806"/>
      <c r="O93" s="806"/>
      <c r="P93" s="806"/>
      <c r="Q93" s="806"/>
      <c r="R93" s="806"/>
    </row>
    <row r="94" spans="6:18" ht="17.25">
      <c r="F94" s="884"/>
      <c r="G94" s="884"/>
      <c r="H94" s="884"/>
      <c r="I94" s="806"/>
      <c r="J94" s="806"/>
      <c r="K94" s="806"/>
      <c r="L94" s="806"/>
      <c r="M94" s="806"/>
      <c r="N94" s="806"/>
      <c r="O94" s="806"/>
      <c r="P94" s="806"/>
      <c r="Q94" s="806"/>
      <c r="R94" s="806"/>
    </row>
    <row r="95" spans="6:18" ht="17.25">
      <c r="F95" s="884"/>
      <c r="G95" s="884"/>
      <c r="H95" s="884"/>
      <c r="I95" s="806"/>
      <c r="J95" s="806"/>
      <c r="K95" s="806"/>
      <c r="L95" s="806"/>
      <c r="M95" s="806"/>
      <c r="N95" s="806"/>
      <c r="O95" s="806"/>
      <c r="P95" s="806"/>
      <c r="Q95" s="806"/>
      <c r="R95" s="806"/>
    </row>
    <row r="96" spans="6:18" ht="17.25">
      <c r="F96" s="884"/>
      <c r="G96" s="884"/>
      <c r="H96" s="884"/>
      <c r="I96" s="806"/>
      <c r="J96" s="806"/>
      <c r="K96" s="806"/>
      <c r="L96" s="806"/>
      <c r="M96" s="806"/>
      <c r="N96" s="806"/>
      <c r="O96" s="806"/>
      <c r="P96" s="806"/>
      <c r="Q96" s="806"/>
      <c r="R96" s="806"/>
    </row>
    <row r="97" spans="6:8" ht="17.25">
      <c r="F97" s="884"/>
      <c r="G97" s="884"/>
      <c r="H97" s="884"/>
    </row>
    <row r="98" spans="6:8" ht="17.25">
      <c r="F98" s="884"/>
      <c r="G98" s="884"/>
      <c r="H98" s="884"/>
    </row>
    <row r="99" spans="6:8" ht="17.25">
      <c r="F99" s="884"/>
      <c r="G99" s="884"/>
      <c r="H99" s="884"/>
    </row>
    <row r="100" spans="6:8" ht="17.25">
      <c r="F100" s="884"/>
      <c r="G100" s="884"/>
      <c r="H100" s="884"/>
    </row>
    <row r="101" spans="6:8" ht="17.25">
      <c r="F101" s="884"/>
      <c r="G101" s="884"/>
      <c r="H101" s="884"/>
    </row>
    <row r="102" spans="6:8" ht="17.25">
      <c r="F102" s="884"/>
      <c r="G102" s="884"/>
      <c r="H102" s="884"/>
    </row>
    <row r="103" spans="6:8" ht="17.25">
      <c r="F103" s="884"/>
      <c r="G103" s="884"/>
      <c r="H103" s="884"/>
    </row>
    <row r="104" spans="6:8" ht="17.25">
      <c r="F104" s="884"/>
      <c r="G104" s="884"/>
      <c r="H104" s="884"/>
    </row>
    <row r="105" spans="6:8" ht="17.25">
      <c r="F105" s="884"/>
      <c r="G105" s="884"/>
      <c r="H105" s="884"/>
    </row>
    <row r="106" spans="6:8" ht="17.25">
      <c r="F106" s="884"/>
      <c r="G106" s="884"/>
      <c r="H106" s="884"/>
    </row>
    <row r="107" spans="6:8" ht="17.25">
      <c r="F107" s="884"/>
      <c r="G107" s="884"/>
      <c r="H107" s="884"/>
    </row>
    <row r="108" spans="6:8" ht="17.25">
      <c r="F108" s="884"/>
      <c r="G108" s="884"/>
      <c r="H108" s="884"/>
    </row>
    <row r="109" spans="6:8" ht="17.25">
      <c r="F109" s="884"/>
      <c r="G109" s="884"/>
      <c r="H109" s="884"/>
    </row>
    <row r="110" spans="6:8" ht="17.25">
      <c r="F110" s="884"/>
      <c r="G110" s="884"/>
      <c r="H110" s="884"/>
    </row>
    <row r="111" spans="6:8" ht="17.25">
      <c r="F111" s="884"/>
      <c r="G111" s="884"/>
      <c r="H111" s="884"/>
    </row>
    <row r="112" spans="6:8" ht="17.25">
      <c r="F112" s="884"/>
      <c r="G112" s="884"/>
      <c r="H112" s="884"/>
    </row>
    <row r="113" spans="6:8" ht="17.25">
      <c r="F113" s="884"/>
      <c r="G113" s="884"/>
      <c r="H113" s="884"/>
    </row>
    <row r="114" spans="6:8" ht="17.25">
      <c r="F114" s="884"/>
      <c r="G114" s="884"/>
      <c r="H114" s="884"/>
    </row>
    <row r="115" spans="6:8" ht="17.25">
      <c r="F115" s="884"/>
      <c r="G115" s="884"/>
      <c r="H115" s="884"/>
    </row>
    <row r="116" spans="6:8" ht="17.25">
      <c r="F116" s="884"/>
      <c r="G116" s="884"/>
      <c r="H116" s="884"/>
    </row>
    <row r="117" spans="6:8" ht="17.25">
      <c r="F117" s="884"/>
      <c r="G117" s="884"/>
      <c r="H117" s="884"/>
    </row>
    <row r="118" spans="6:8" ht="17.25">
      <c r="F118" s="884"/>
      <c r="G118" s="884"/>
      <c r="H118" s="884"/>
    </row>
    <row r="119" spans="6:8" ht="17.25">
      <c r="F119" s="884"/>
      <c r="G119" s="884"/>
      <c r="H119" s="884"/>
    </row>
    <row r="120" spans="6:8" ht="17.25">
      <c r="F120" s="884"/>
      <c r="G120" s="884"/>
      <c r="H120" s="884"/>
    </row>
    <row r="121" spans="6:8" ht="17.25">
      <c r="F121" s="884"/>
      <c r="G121" s="884"/>
      <c r="H121" s="884"/>
    </row>
    <row r="122" spans="6:8" ht="17.25">
      <c r="F122" s="884"/>
      <c r="G122" s="884"/>
      <c r="H122" s="884"/>
    </row>
    <row r="123" spans="6:8" ht="17.25">
      <c r="F123" s="884"/>
      <c r="G123" s="884"/>
      <c r="H123" s="884"/>
    </row>
    <row r="124" spans="6:8" ht="17.25">
      <c r="F124" s="884"/>
      <c r="G124" s="884"/>
      <c r="H124" s="884"/>
    </row>
    <row r="125" spans="6:8" ht="17.25">
      <c r="F125" s="884"/>
      <c r="G125" s="884"/>
      <c r="H125" s="884"/>
    </row>
    <row r="126" spans="6:8" ht="17.25">
      <c r="F126" s="884"/>
      <c r="G126" s="884"/>
      <c r="H126" s="884"/>
    </row>
    <row r="127" spans="6:8" ht="17.25">
      <c r="F127" s="884"/>
      <c r="G127" s="884"/>
      <c r="H127" s="884"/>
    </row>
    <row r="128" spans="6:8" ht="17.25">
      <c r="F128" s="884"/>
      <c r="G128" s="884"/>
      <c r="H128" s="884"/>
    </row>
    <row r="129" spans="6:8" ht="17.25">
      <c r="F129" s="884"/>
      <c r="G129" s="884"/>
      <c r="H129" s="884"/>
    </row>
    <row r="130" spans="6:8" ht="17.25">
      <c r="F130" s="884"/>
      <c r="G130" s="884"/>
      <c r="H130" s="884"/>
    </row>
    <row r="131" spans="6:8" ht="17.25">
      <c r="F131" s="884"/>
      <c r="G131" s="884"/>
      <c r="H131" s="884"/>
    </row>
    <row r="132" spans="6:8" ht="17.25">
      <c r="F132" s="884"/>
      <c r="G132" s="884"/>
      <c r="H132" s="884"/>
    </row>
    <row r="133" spans="6:8" ht="17.25">
      <c r="F133" s="884"/>
      <c r="G133" s="884"/>
      <c r="H133" s="884"/>
    </row>
    <row r="134" spans="6:8" ht="17.25">
      <c r="F134" s="884"/>
      <c r="G134" s="884"/>
      <c r="H134" s="884"/>
    </row>
    <row r="135" spans="6:8" ht="17.25">
      <c r="F135" s="884"/>
      <c r="G135" s="884"/>
      <c r="H135" s="884"/>
    </row>
    <row r="136" spans="6:8" ht="17.25">
      <c r="F136" s="884"/>
      <c r="G136" s="884"/>
      <c r="H136" s="884"/>
    </row>
    <row r="137" spans="6:8" ht="17.25">
      <c r="F137" s="884"/>
      <c r="G137" s="884"/>
      <c r="H137" s="884"/>
    </row>
    <row r="138" spans="6:8" ht="17.25">
      <c r="F138" s="884"/>
      <c r="G138" s="884"/>
      <c r="H138" s="884"/>
    </row>
    <row r="139" spans="6:8" ht="17.25">
      <c r="F139" s="884"/>
      <c r="G139" s="884"/>
      <c r="H139" s="884"/>
    </row>
    <row r="140" spans="6:8" ht="17.25">
      <c r="F140" s="884"/>
      <c r="G140" s="884"/>
      <c r="H140" s="884"/>
    </row>
    <row r="141" spans="6:8" ht="17.25">
      <c r="F141" s="884"/>
      <c r="G141" s="884"/>
      <c r="H141" s="884"/>
    </row>
    <row r="142" spans="6:8" ht="17.25">
      <c r="F142" s="884"/>
      <c r="G142" s="884"/>
      <c r="H142" s="884"/>
    </row>
    <row r="143" spans="6:8" ht="17.25">
      <c r="F143" s="884"/>
      <c r="G143" s="884"/>
      <c r="H143" s="884"/>
    </row>
    <row r="144" spans="6:8" ht="17.25">
      <c r="F144" s="884"/>
      <c r="G144" s="884"/>
      <c r="H144" s="884"/>
    </row>
    <row r="145" spans="6:8" ht="17.25">
      <c r="F145" s="884"/>
      <c r="G145" s="884"/>
      <c r="H145" s="884"/>
    </row>
    <row r="146" spans="6:8" ht="17.25">
      <c r="F146" s="884"/>
      <c r="G146" s="884"/>
      <c r="H146" s="884"/>
    </row>
    <row r="147" spans="6:8" ht="17.25">
      <c r="F147" s="884"/>
      <c r="G147" s="884"/>
      <c r="H147" s="884"/>
    </row>
    <row r="148" spans="6:8" ht="17.25">
      <c r="F148" s="884"/>
      <c r="G148" s="884"/>
      <c r="H148" s="884"/>
    </row>
    <row r="149" spans="6:8" ht="17.25">
      <c r="F149" s="884"/>
      <c r="G149" s="884"/>
      <c r="H149" s="884"/>
    </row>
    <row r="150" spans="6:8" ht="17.25">
      <c r="F150" s="884"/>
      <c r="G150" s="884"/>
      <c r="H150" s="884"/>
    </row>
    <row r="151" spans="6:8" ht="17.25">
      <c r="F151" s="884"/>
      <c r="G151" s="884"/>
      <c r="H151" s="884"/>
    </row>
    <row r="152" spans="6:8" ht="17.25">
      <c r="F152" s="884"/>
      <c r="G152" s="884"/>
      <c r="H152" s="884"/>
    </row>
  </sheetData>
  <mergeCells count="3">
    <mergeCell ref="A2:L2"/>
    <mergeCell ref="N2:W2"/>
    <mergeCell ref="C6:C7"/>
  </mergeCells>
  <phoneticPr fontId="51" type="noConversion"/>
  <pageMargins left="0.7" right="0.7" top="0.75" bottom="0.75" header="0.3" footer="0.3"/>
  <pageSetup paperSize="9" scale="70" orientation="portrait" r:id="rId1"/>
  <colBreaks count="1" manualBreakCount="1">
    <brk id="13" max="1048575" man="1"/>
  </colBreaks>
  <ignoredErrors>
    <ignoredError sqref="A9:A12 W9:W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0"/>
  <sheetViews>
    <sheetView view="pageBreakPreview" zoomScaleNormal="100" zoomScaleSheetLayoutView="100" workbookViewId="0">
      <selection activeCell="A2" sqref="A2"/>
    </sheetView>
  </sheetViews>
  <sheetFormatPr defaultRowHeight="16.5"/>
  <cols>
    <col min="1" max="1" width="11.625" customWidth="1"/>
    <col min="3" max="12" width="7.625" customWidth="1"/>
    <col min="13" max="13" width="3.625" customWidth="1"/>
    <col min="14" max="22" width="7.625" customWidth="1"/>
    <col min="23" max="24" width="11.625" customWidth="1"/>
    <col min="32" max="33" width="4.5" customWidth="1"/>
    <col min="35" max="35" width="3.625" customWidth="1"/>
    <col min="45" max="45" width="11.625" customWidth="1"/>
  </cols>
  <sheetData>
    <row r="1" spans="1:45" ht="20.25">
      <c r="A1" s="990" t="s">
        <v>0</v>
      </c>
      <c r="B1" s="922"/>
      <c r="C1" s="922"/>
      <c r="D1" s="922"/>
      <c r="E1" s="922"/>
      <c r="F1" s="922"/>
      <c r="G1" s="922"/>
      <c r="H1" s="922"/>
      <c r="I1" s="922"/>
      <c r="J1" s="922"/>
      <c r="K1" s="922"/>
      <c r="L1" s="922"/>
      <c r="M1" s="973"/>
      <c r="N1" s="922"/>
      <c r="O1" s="922"/>
      <c r="P1" s="922"/>
      <c r="Q1" s="922"/>
      <c r="R1" s="923"/>
      <c r="S1" s="924"/>
      <c r="T1" s="923"/>
      <c r="U1" s="922"/>
      <c r="V1" s="922"/>
      <c r="W1" s="922"/>
      <c r="X1" s="922"/>
      <c r="Y1" s="952"/>
      <c r="Z1" s="952"/>
      <c r="AA1" s="952"/>
      <c r="AB1" s="922"/>
      <c r="AC1" s="922"/>
      <c r="AD1" s="922"/>
      <c r="AE1" s="922"/>
      <c r="AF1" s="922"/>
      <c r="AG1" s="922"/>
      <c r="AH1" s="922"/>
      <c r="AI1" s="916"/>
      <c r="AJ1" s="923"/>
      <c r="AK1" s="976"/>
      <c r="AL1" s="922"/>
      <c r="AM1" s="923"/>
      <c r="AN1" s="923"/>
      <c r="AO1" s="922"/>
      <c r="AP1" s="922"/>
      <c r="AQ1" s="952"/>
      <c r="AR1" s="952"/>
      <c r="AS1" s="922"/>
    </row>
    <row r="2" spans="1:45" ht="20.25">
      <c r="A2" s="922" t="s">
        <v>678</v>
      </c>
      <c r="B2" s="922"/>
      <c r="C2" s="922"/>
      <c r="D2" s="922"/>
      <c r="E2" s="922"/>
      <c r="F2" s="922"/>
      <c r="G2" s="922"/>
      <c r="H2" s="922"/>
      <c r="I2" s="922"/>
      <c r="J2" s="922"/>
      <c r="K2" s="922"/>
      <c r="L2" s="922"/>
      <c r="M2" s="973"/>
      <c r="N2" s="922" t="s">
        <v>569</v>
      </c>
      <c r="O2" s="922"/>
      <c r="P2" s="922"/>
      <c r="Q2" s="922"/>
      <c r="R2" s="922"/>
      <c r="S2" s="922"/>
      <c r="T2" s="922"/>
      <c r="U2" s="922"/>
      <c r="V2" s="922"/>
      <c r="W2" s="922"/>
      <c r="X2" s="922" t="s">
        <v>679</v>
      </c>
      <c r="Y2" s="922"/>
      <c r="Z2" s="922"/>
      <c r="AA2" s="922"/>
      <c r="AB2" s="922"/>
      <c r="AC2" s="922"/>
      <c r="AD2" s="922"/>
      <c r="AE2" s="922"/>
      <c r="AF2" s="922"/>
      <c r="AG2" s="922"/>
      <c r="AH2" s="922"/>
      <c r="AI2" s="977"/>
      <c r="AJ2" s="1199" t="s">
        <v>569</v>
      </c>
      <c r="AK2" s="1199"/>
      <c r="AL2" s="1199"/>
      <c r="AM2" s="1199"/>
      <c r="AN2" s="1199"/>
      <c r="AO2" s="1199"/>
      <c r="AP2" s="1199"/>
      <c r="AQ2" s="1199"/>
      <c r="AR2" s="1199"/>
      <c r="AS2" s="1199"/>
    </row>
    <row r="3" spans="1:45" ht="21" thickBot="1">
      <c r="A3" s="925" t="s">
        <v>570</v>
      </c>
      <c r="B3" s="992"/>
      <c r="C3" s="925"/>
      <c r="D3" s="925"/>
      <c r="E3" s="925"/>
      <c r="F3" s="925"/>
      <c r="G3" s="925"/>
      <c r="H3" s="925"/>
      <c r="I3" s="925"/>
      <c r="J3" s="925"/>
      <c r="K3" s="925"/>
      <c r="L3" s="925"/>
      <c r="M3" s="959"/>
      <c r="N3" s="925"/>
      <c r="O3" s="993" t="s">
        <v>571</v>
      </c>
      <c r="P3" s="993"/>
      <c r="Q3" s="993"/>
      <c r="R3" s="993"/>
      <c r="S3" s="993"/>
      <c r="T3" s="993"/>
      <c r="U3" s="993"/>
      <c r="V3" s="993"/>
      <c r="W3" s="926" t="s">
        <v>572</v>
      </c>
      <c r="X3" s="925" t="s">
        <v>570</v>
      </c>
      <c r="Y3" s="925"/>
      <c r="Z3" s="925"/>
      <c r="AA3" s="925"/>
      <c r="AB3" s="925"/>
      <c r="AC3" s="925"/>
      <c r="AD3" s="925"/>
      <c r="AE3" s="925"/>
      <c r="AF3" s="925"/>
      <c r="AG3" s="925"/>
      <c r="AH3" s="925"/>
      <c r="AI3" s="942"/>
      <c r="AJ3" s="993" t="s">
        <v>573</v>
      </c>
      <c r="AK3" s="993"/>
      <c r="AL3" s="993"/>
      <c r="AM3" s="993"/>
      <c r="AN3" s="993"/>
      <c r="AO3" s="993"/>
      <c r="AP3" s="993"/>
      <c r="AQ3" s="993"/>
      <c r="AR3" s="993"/>
      <c r="AS3" s="926" t="s">
        <v>572</v>
      </c>
    </row>
    <row r="4" spans="1:45" ht="17.25" thickTop="1">
      <c r="A4" s="994"/>
      <c r="B4" s="928" t="s">
        <v>574</v>
      </c>
      <c r="C4" s="964" t="s">
        <v>575</v>
      </c>
      <c r="D4" s="965"/>
      <c r="E4" s="965"/>
      <c r="F4" s="965"/>
      <c r="G4" s="965"/>
      <c r="H4" s="965"/>
      <c r="I4" s="965"/>
      <c r="J4" s="965"/>
      <c r="K4" s="965"/>
      <c r="L4" s="965"/>
      <c r="M4" s="1039"/>
      <c r="N4" s="965"/>
      <c r="O4" s="1196" t="s">
        <v>576</v>
      </c>
      <c r="P4" s="1197"/>
      <c r="Q4" s="1198"/>
      <c r="R4" s="1196" t="s">
        <v>577</v>
      </c>
      <c r="S4" s="1197"/>
      <c r="T4" s="1197"/>
      <c r="U4" s="1196" t="s">
        <v>578</v>
      </c>
      <c r="V4" s="1198"/>
      <c r="W4" s="995"/>
      <c r="X4" s="1045"/>
      <c r="Y4" s="996" t="s">
        <v>579</v>
      </c>
      <c r="Z4" s="997"/>
      <c r="AA4" s="1044" t="s">
        <v>580</v>
      </c>
      <c r="AB4" s="1061" t="s">
        <v>581</v>
      </c>
      <c r="AC4" s="1044" t="s">
        <v>582</v>
      </c>
      <c r="AD4" s="1044" t="s">
        <v>583</v>
      </c>
      <c r="AE4" s="1044" t="s">
        <v>584</v>
      </c>
      <c r="AF4" s="1202" t="s">
        <v>478</v>
      </c>
      <c r="AG4" s="1203"/>
      <c r="AH4" s="1044" t="s">
        <v>585</v>
      </c>
      <c r="AI4" s="955"/>
      <c r="AJ4" s="927" t="s">
        <v>586</v>
      </c>
      <c r="AK4" s="1044" t="s">
        <v>587</v>
      </c>
      <c r="AL4" s="709" t="s">
        <v>588</v>
      </c>
      <c r="AM4" s="1196" t="s">
        <v>589</v>
      </c>
      <c r="AN4" s="1197"/>
      <c r="AO4" s="1197"/>
      <c r="AP4" s="1197"/>
      <c r="AQ4" s="1197"/>
      <c r="AR4" s="1198"/>
      <c r="AS4" s="995"/>
    </row>
    <row r="5" spans="1:45">
      <c r="A5" s="994" t="s">
        <v>388</v>
      </c>
      <c r="B5" s="998"/>
      <c r="C5" s="998" t="s">
        <v>18</v>
      </c>
      <c r="D5" s="1029" t="s">
        <v>590</v>
      </c>
      <c r="E5" s="954" t="s">
        <v>591</v>
      </c>
      <c r="F5" s="961" t="s">
        <v>592</v>
      </c>
      <c r="G5" s="999" t="s">
        <v>593</v>
      </c>
      <c r="H5" s="1000"/>
      <c r="I5" s="956" t="s">
        <v>594</v>
      </c>
      <c r="J5" s="956"/>
      <c r="K5" s="957"/>
      <c r="L5" s="956" t="s">
        <v>595</v>
      </c>
      <c r="M5" s="1039"/>
      <c r="N5" s="1001" t="s">
        <v>596</v>
      </c>
      <c r="O5" s="972" t="s">
        <v>597</v>
      </c>
      <c r="P5" s="972" t="s">
        <v>598</v>
      </c>
      <c r="Q5" s="972" t="s">
        <v>599</v>
      </c>
      <c r="R5" s="1043" t="s">
        <v>600</v>
      </c>
      <c r="S5" s="972" t="s">
        <v>601</v>
      </c>
      <c r="T5" s="1053" t="s">
        <v>602</v>
      </c>
      <c r="U5" s="1043" t="s">
        <v>603</v>
      </c>
      <c r="V5" s="972" t="s">
        <v>604</v>
      </c>
      <c r="W5" s="994" t="s">
        <v>21</v>
      </c>
      <c r="X5" s="1054" t="s">
        <v>388</v>
      </c>
      <c r="Y5" s="966" t="s">
        <v>605</v>
      </c>
      <c r="Z5" s="1046" t="s">
        <v>606</v>
      </c>
      <c r="AA5" s="1053" t="s">
        <v>607</v>
      </c>
      <c r="AB5" s="1062" t="s">
        <v>608</v>
      </c>
      <c r="AC5" s="1048" t="s">
        <v>609</v>
      </c>
      <c r="AD5" s="1064" t="s">
        <v>610</v>
      </c>
      <c r="AE5" s="1048" t="s">
        <v>611</v>
      </c>
      <c r="AF5" s="1204" t="s">
        <v>612</v>
      </c>
      <c r="AG5" s="1205"/>
      <c r="AH5" s="1053" t="s">
        <v>613</v>
      </c>
      <c r="AI5" s="955"/>
      <c r="AJ5" s="1002" t="s">
        <v>614</v>
      </c>
      <c r="AK5" s="1050"/>
      <c r="AL5" s="1200" t="s">
        <v>615</v>
      </c>
      <c r="AM5" s="710" t="s">
        <v>616</v>
      </c>
      <c r="AN5" s="710" t="s">
        <v>617</v>
      </c>
      <c r="AO5" s="710" t="s">
        <v>618</v>
      </c>
      <c r="AP5" s="710" t="s">
        <v>619</v>
      </c>
      <c r="AQ5" s="710" t="s">
        <v>620</v>
      </c>
      <c r="AR5" s="954" t="s">
        <v>621</v>
      </c>
      <c r="AS5" s="994" t="s">
        <v>21</v>
      </c>
    </row>
    <row r="6" spans="1:45">
      <c r="A6" s="980" t="s">
        <v>622</v>
      </c>
      <c r="B6" s="998" t="s">
        <v>623</v>
      </c>
      <c r="C6" s="1030" t="s">
        <v>0</v>
      </c>
      <c r="D6" s="1031" t="s">
        <v>624</v>
      </c>
      <c r="E6" s="1032" t="s">
        <v>0</v>
      </c>
      <c r="F6" s="1194" t="s">
        <v>625</v>
      </c>
      <c r="G6" s="1029" t="s">
        <v>626</v>
      </c>
      <c r="H6" s="1033" t="s">
        <v>627</v>
      </c>
      <c r="I6" s="954" t="s">
        <v>18</v>
      </c>
      <c r="J6" s="1033" t="s">
        <v>627</v>
      </c>
      <c r="K6" s="954" t="s">
        <v>628</v>
      </c>
      <c r="L6" s="953" t="s">
        <v>18</v>
      </c>
      <c r="M6" s="1039"/>
      <c r="N6" s="1034" t="s">
        <v>627</v>
      </c>
      <c r="O6" s="982" t="s">
        <v>629</v>
      </c>
      <c r="P6" s="981" t="s">
        <v>629</v>
      </c>
      <c r="Q6" s="929" t="s">
        <v>630</v>
      </c>
      <c r="R6" s="1050" t="s">
        <v>631</v>
      </c>
      <c r="S6" s="982" t="s">
        <v>632</v>
      </c>
      <c r="T6" s="1058" t="s">
        <v>633</v>
      </c>
      <c r="U6" s="1050" t="s">
        <v>634</v>
      </c>
      <c r="V6" s="915"/>
      <c r="W6" s="994" t="s">
        <v>27</v>
      </c>
      <c r="X6" s="980" t="s">
        <v>622</v>
      </c>
      <c r="Y6" s="982" t="s">
        <v>635</v>
      </c>
      <c r="Z6" s="1051"/>
      <c r="AA6" s="1055" t="s">
        <v>636</v>
      </c>
      <c r="AB6" s="1065" t="s">
        <v>637</v>
      </c>
      <c r="AC6" s="1050" t="s">
        <v>638</v>
      </c>
      <c r="AD6" s="1050" t="s">
        <v>639</v>
      </c>
      <c r="AE6" s="1048" t="s">
        <v>640</v>
      </c>
      <c r="AF6" s="1204" t="s">
        <v>641</v>
      </c>
      <c r="AG6" s="1205"/>
      <c r="AH6" s="1050" t="s">
        <v>642</v>
      </c>
      <c r="AI6" s="955"/>
      <c r="AJ6" s="1003" t="s">
        <v>643</v>
      </c>
      <c r="AK6" s="1051" t="s">
        <v>644</v>
      </c>
      <c r="AL6" s="1200"/>
      <c r="AM6" s="711"/>
      <c r="AN6" s="981" t="s">
        <v>645</v>
      </c>
      <c r="AO6" s="981" t="s">
        <v>646</v>
      </c>
      <c r="AP6" s="981"/>
      <c r="AQ6" s="981"/>
      <c r="AR6" s="711"/>
      <c r="AS6" s="994" t="s">
        <v>27</v>
      </c>
    </row>
    <row r="7" spans="1:45">
      <c r="A7" s="1004"/>
      <c r="B7" s="1005" t="s">
        <v>647</v>
      </c>
      <c r="C7" s="1035" t="s">
        <v>40</v>
      </c>
      <c r="D7" s="1036" t="s">
        <v>32</v>
      </c>
      <c r="E7" s="969" t="s">
        <v>648</v>
      </c>
      <c r="F7" s="1195"/>
      <c r="G7" s="984" t="s">
        <v>40</v>
      </c>
      <c r="H7" s="1037" t="s">
        <v>41</v>
      </c>
      <c r="I7" s="1008" t="s">
        <v>40</v>
      </c>
      <c r="J7" s="1037" t="s">
        <v>41</v>
      </c>
      <c r="K7" s="1037" t="s">
        <v>649</v>
      </c>
      <c r="L7" s="979" t="s">
        <v>40</v>
      </c>
      <c r="M7" s="1039"/>
      <c r="N7" s="1038" t="s">
        <v>41</v>
      </c>
      <c r="O7" s="983" t="s">
        <v>650</v>
      </c>
      <c r="P7" s="984" t="s">
        <v>651</v>
      </c>
      <c r="Q7" s="986" t="s">
        <v>652</v>
      </c>
      <c r="R7" s="1052" t="s">
        <v>653</v>
      </c>
      <c r="S7" s="983" t="s">
        <v>651</v>
      </c>
      <c r="T7" s="1059" t="s">
        <v>654</v>
      </c>
      <c r="U7" s="1052" t="s">
        <v>655</v>
      </c>
      <c r="V7" s="983" t="s">
        <v>656</v>
      </c>
      <c r="W7" s="1009"/>
      <c r="X7" s="1006"/>
      <c r="Y7" s="983" t="s">
        <v>654</v>
      </c>
      <c r="Z7" s="1063" t="s">
        <v>657</v>
      </c>
      <c r="AA7" s="1052" t="s">
        <v>650</v>
      </c>
      <c r="AB7" s="1060" t="s">
        <v>650</v>
      </c>
      <c r="AC7" s="1052" t="s">
        <v>650</v>
      </c>
      <c r="AD7" s="1052" t="s">
        <v>650</v>
      </c>
      <c r="AE7" s="1007" t="s">
        <v>658</v>
      </c>
      <c r="AF7" s="1206" t="s">
        <v>659</v>
      </c>
      <c r="AG7" s="1207"/>
      <c r="AH7" s="1052" t="s">
        <v>650</v>
      </c>
      <c r="AI7" s="955"/>
      <c r="AJ7" s="1008" t="s">
        <v>651</v>
      </c>
      <c r="AK7" s="979" t="s">
        <v>660</v>
      </c>
      <c r="AL7" s="1201"/>
      <c r="AM7" s="712" t="s">
        <v>661</v>
      </c>
      <c r="AN7" s="984" t="s">
        <v>662</v>
      </c>
      <c r="AO7" s="984" t="s">
        <v>663</v>
      </c>
      <c r="AP7" s="984" t="s">
        <v>664</v>
      </c>
      <c r="AQ7" s="984" t="s">
        <v>665</v>
      </c>
      <c r="AR7" s="1008" t="s">
        <v>479</v>
      </c>
      <c r="AS7" s="1009"/>
    </row>
    <row r="8" spans="1:45">
      <c r="A8" s="1010"/>
      <c r="B8" s="1011"/>
      <c r="C8" s="1011"/>
      <c r="D8" s="930"/>
      <c r="E8" s="930"/>
      <c r="F8" s="930"/>
      <c r="G8" s="953"/>
      <c r="H8" s="930"/>
      <c r="I8" s="953"/>
      <c r="J8" s="930"/>
      <c r="K8" s="1012"/>
      <c r="L8" s="953"/>
      <c r="M8" s="1039"/>
      <c r="N8" s="930"/>
      <c r="O8" s="1049"/>
      <c r="P8" s="953"/>
      <c r="Q8" s="953"/>
      <c r="R8" s="1049"/>
      <c r="S8" s="1049"/>
      <c r="T8" s="953"/>
      <c r="U8" s="1049"/>
      <c r="V8" s="1047"/>
      <c r="W8" s="995"/>
      <c r="X8" s="1054"/>
      <c r="Y8" s="1049"/>
      <c r="Z8" s="994"/>
      <c r="AA8" s="1049"/>
      <c r="AB8" s="994"/>
      <c r="AC8" s="1049"/>
      <c r="AD8" s="1049"/>
      <c r="AE8" s="930"/>
      <c r="AF8" s="1049"/>
      <c r="AG8" s="1049"/>
      <c r="AH8" s="1049"/>
      <c r="AI8" s="955"/>
      <c r="AJ8" s="953"/>
      <c r="AK8" s="953"/>
      <c r="AL8" s="1013"/>
      <c r="AM8" s="955"/>
      <c r="AN8" s="953"/>
      <c r="AO8" s="953"/>
      <c r="AP8" s="953"/>
      <c r="AQ8" s="953"/>
      <c r="AR8" s="1047"/>
      <c r="AS8" s="995"/>
    </row>
    <row r="9" spans="1:45">
      <c r="A9" s="931" t="s">
        <v>199</v>
      </c>
      <c r="B9" s="935">
        <v>2507</v>
      </c>
      <c r="C9" s="1014">
        <v>2</v>
      </c>
      <c r="D9" s="1040">
        <v>31</v>
      </c>
      <c r="E9" s="1040">
        <v>20</v>
      </c>
      <c r="F9" s="1040">
        <v>541</v>
      </c>
      <c r="G9" s="1040">
        <v>4</v>
      </c>
      <c r="H9" s="1040">
        <v>62</v>
      </c>
      <c r="I9" s="1040">
        <v>0</v>
      </c>
      <c r="J9" s="1040">
        <v>5</v>
      </c>
      <c r="K9" s="1040">
        <v>2</v>
      </c>
      <c r="L9" s="962">
        <v>11</v>
      </c>
      <c r="M9" s="1015"/>
      <c r="N9" s="962">
        <v>109</v>
      </c>
      <c r="O9" s="962">
        <v>2</v>
      </c>
      <c r="P9" s="962">
        <v>41</v>
      </c>
      <c r="Q9" s="962">
        <v>300</v>
      </c>
      <c r="R9" s="962">
        <v>2</v>
      </c>
      <c r="S9" s="962">
        <v>34</v>
      </c>
      <c r="T9" s="962">
        <v>174</v>
      </c>
      <c r="U9" s="962">
        <v>22</v>
      </c>
      <c r="V9" s="962">
        <v>29</v>
      </c>
      <c r="W9" s="932" t="s">
        <v>199</v>
      </c>
      <c r="X9" s="931" t="s">
        <v>199</v>
      </c>
      <c r="Y9" s="962">
        <v>9</v>
      </c>
      <c r="Z9" s="962">
        <v>10</v>
      </c>
      <c r="AA9" s="962">
        <v>2</v>
      </c>
      <c r="AB9" s="1016">
        <v>27</v>
      </c>
      <c r="AC9" s="1016">
        <v>480</v>
      </c>
      <c r="AD9" s="1016">
        <v>18</v>
      </c>
      <c r="AE9" s="1016">
        <v>15</v>
      </c>
      <c r="AF9" s="1016" t="s">
        <v>144</v>
      </c>
      <c r="AG9" s="1017" t="s">
        <v>144</v>
      </c>
      <c r="AH9" s="1016">
        <v>66</v>
      </c>
      <c r="AI9" s="1016"/>
      <c r="AJ9" s="1016">
        <v>1</v>
      </c>
      <c r="AK9" s="1016">
        <v>69</v>
      </c>
      <c r="AL9" s="1016">
        <v>9</v>
      </c>
      <c r="AM9" s="1016">
        <v>274</v>
      </c>
      <c r="AN9" s="1016">
        <v>15</v>
      </c>
      <c r="AO9" s="1016">
        <v>55</v>
      </c>
      <c r="AP9" s="1016">
        <v>23</v>
      </c>
      <c r="AQ9" s="1016">
        <v>16</v>
      </c>
      <c r="AR9" s="1016">
        <v>22</v>
      </c>
      <c r="AS9" s="932" t="s">
        <v>199</v>
      </c>
    </row>
    <row r="10" spans="1:45">
      <c r="A10" s="931" t="s">
        <v>200</v>
      </c>
      <c r="B10" s="935">
        <v>2512</v>
      </c>
      <c r="C10" s="1014">
        <v>2</v>
      </c>
      <c r="D10" s="1040">
        <v>31</v>
      </c>
      <c r="E10" s="1040">
        <v>20</v>
      </c>
      <c r="F10" s="1040">
        <v>545</v>
      </c>
      <c r="G10" s="1040">
        <v>4</v>
      </c>
      <c r="H10" s="1040">
        <v>64</v>
      </c>
      <c r="I10" s="1040">
        <v>0</v>
      </c>
      <c r="J10" s="1040">
        <v>5</v>
      </c>
      <c r="K10" s="1040">
        <v>2</v>
      </c>
      <c r="L10" s="962">
        <v>12</v>
      </c>
      <c r="M10" s="1015"/>
      <c r="N10" s="962">
        <v>120</v>
      </c>
      <c r="O10" s="962">
        <v>2</v>
      </c>
      <c r="P10" s="962">
        <v>41</v>
      </c>
      <c r="Q10" s="962">
        <v>303</v>
      </c>
      <c r="R10" s="962">
        <v>2</v>
      </c>
      <c r="S10" s="962">
        <v>34</v>
      </c>
      <c r="T10" s="962">
        <v>161</v>
      </c>
      <c r="U10" s="962">
        <v>22</v>
      </c>
      <c r="V10" s="962">
        <v>29</v>
      </c>
      <c r="W10" s="932" t="s">
        <v>200</v>
      </c>
      <c r="X10" s="931" t="s">
        <v>200</v>
      </c>
      <c r="Y10" s="962">
        <v>9</v>
      </c>
      <c r="Z10" s="962">
        <v>10</v>
      </c>
      <c r="AA10" s="962">
        <v>2</v>
      </c>
      <c r="AB10" s="1016">
        <v>27</v>
      </c>
      <c r="AC10" s="1016">
        <v>479</v>
      </c>
      <c r="AD10" s="1016">
        <v>17</v>
      </c>
      <c r="AE10" s="1016">
        <v>15</v>
      </c>
      <c r="AF10" s="1016" t="s">
        <v>144</v>
      </c>
      <c r="AG10" s="1017" t="s">
        <v>144</v>
      </c>
      <c r="AH10" s="1016">
        <v>66</v>
      </c>
      <c r="AI10" s="1016"/>
      <c r="AJ10" s="1016">
        <v>1</v>
      </c>
      <c r="AK10" s="1016">
        <v>69</v>
      </c>
      <c r="AL10" s="1016">
        <v>10</v>
      </c>
      <c r="AM10" s="1016">
        <v>274</v>
      </c>
      <c r="AN10" s="1016">
        <v>15</v>
      </c>
      <c r="AO10" s="1016">
        <v>55</v>
      </c>
      <c r="AP10" s="1016">
        <v>23</v>
      </c>
      <c r="AQ10" s="1016">
        <v>16</v>
      </c>
      <c r="AR10" s="1016">
        <v>22</v>
      </c>
      <c r="AS10" s="932" t="s">
        <v>200</v>
      </c>
    </row>
    <row r="11" spans="1:45">
      <c r="A11" s="931" t="s">
        <v>201</v>
      </c>
      <c r="B11" s="935">
        <v>2553</v>
      </c>
      <c r="C11" s="1014">
        <v>2</v>
      </c>
      <c r="D11" s="1040">
        <v>31</v>
      </c>
      <c r="E11" s="1040">
        <v>20</v>
      </c>
      <c r="F11" s="1040">
        <v>547</v>
      </c>
      <c r="G11" s="1040">
        <v>4</v>
      </c>
      <c r="H11" s="1040">
        <v>66</v>
      </c>
      <c r="I11" s="1040">
        <v>0</v>
      </c>
      <c r="J11" s="1040">
        <v>5</v>
      </c>
      <c r="K11" s="1040">
        <v>2</v>
      </c>
      <c r="L11" s="962">
        <v>12</v>
      </c>
      <c r="M11" s="1015"/>
      <c r="N11" s="962">
        <v>133</v>
      </c>
      <c r="O11" s="962">
        <v>2</v>
      </c>
      <c r="P11" s="962">
        <v>41</v>
      </c>
      <c r="Q11" s="962">
        <v>303</v>
      </c>
      <c r="R11" s="962">
        <v>2</v>
      </c>
      <c r="S11" s="962">
        <v>34</v>
      </c>
      <c r="T11" s="962">
        <v>161</v>
      </c>
      <c r="U11" s="962">
        <v>22</v>
      </c>
      <c r="V11" s="962">
        <v>29</v>
      </c>
      <c r="W11" s="932" t="s">
        <v>201</v>
      </c>
      <c r="X11" s="931" t="s">
        <v>201</v>
      </c>
      <c r="Y11" s="962">
        <v>9</v>
      </c>
      <c r="Z11" s="962">
        <v>10</v>
      </c>
      <c r="AA11" s="962">
        <v>2</v>
      </c>
      <c r="AB11" s="1016">
        <v>27</v>
      </c>
      <c r="AC11" s="1016">
        <v>488</v>
      </c>
      <c r="AD11" s="1016">
        <v>17</v>
      </c>
      <c r="AE11" s="1016">
        <v>15</v>
      </c>
      <c r="AF11" s="1016" t="s">
        <v>144</v>
      </c>
      <c r="AG11" s="1017" t="s">
        <v>144</v>
      </c>
      <c r="AH11" s="1016">
        <v>67</v>
      </c>
      <c r="AI11" s="1016"/>
      <c r="AJ11" s="1016">
        <v>3</v>
      </c>
      <c r="AK11" s="1016">
        <v>57</v>
      </c>
      <c r="AL11" s="1016">
        <v>10</v>
      </c>
      <c r="AM11" s="1016">
        <v>285</v>
      </c>
      <c r="AN11" s="1016">
        <v>15</v>
      </c>
      <c r="AO11" s="1016">
        <v>58</v>
      </c>
      <c r="AP11" s="1016">
        <v>23</v>
      </c>
      <c r="AQ11" s="1016">
        <v>16</v>
      </c>
      <c r="AR11" s="1016">
        <v>23</v>
      </c>
      <c r="AS11" s="932" t="s">
        <v>201</v>
      </c>
    </row>
    <row r="12" spans="1:45">
      <c r="A12" s="931" t="s">
        <v>202</v>
      </c>
      <c r="B12" s="935">
        <v>2281</v>
      </c>
      <c r="C12" s="1014">
        <v>2</v>
      </c>
      <c r="D12" s="1040">
        <v>31</v>
      </c>
      <c r="E12" s="1040">
        <v>20</v>
      </c>
      <c r="F12" s="1040">
        <v>550</v>
      </c>
      <c r="G12" s="1040">
        <v>4</v>
      </c>
      <c r="H12" s="1040">
        <v>65</v>
      </c>
      <c r="I12" s="1040">
        <v>0</v>
      </c>
      <c r="J12" s="1040">
        <v>5</v>
      </c>
      <c r="K12" s="1040">
        <v>1</v>
      </c>
      <c r="L12" s="962">
        <v>11</v>
      </c>
      <c r="M12" s="1015"/>
      <c r="N12" s="962">
        <v>128</v>
      </c>
      <c r="O12" s="962">
        <v>2</v>
      </c>
      <c r="P12" s="962">
        <v>41</v>
      </c>
      <c r="Q12" s="962">
        <v>311</v>
      </c>
      <c r="R12" s="962">
        <v>2</v>
      </c>
      <c r="S12" s="962">
        <v>34</v>
      </c>
      <c r="T12" s="962">
        <v>161</v>
      </c>
      <c r="U12" s="962">
        <v>22</v>
      </c>
      <c r="V12" s="962">
        <v>29</v>
      </c>
      <c r="W12" s="932" t="s">
        <v>202</v>
      </c>
      <c r="X12" s="931" t="s">
        <v>202</v>
      </c>
      <c r="Y12" s="962">
        <v>9</v>
      </c>
      <c r="Z12" s="1016">
        <v>8</v>
      </c>
      <c r="AA12" s="962">
        <v>2</v>
      </c>
      <c r="AB12" s="1016">
        <v>27</v>
      </c>
      <c r="AC12" s="1016">
        <v>484</v>
      </c>
      <c r="AD12" s="1016">
        <v>18</v>
      </c>
      <c r="AE12" s="1016">
        <v>15</v>
      </c>
      <c r="AF12" s="1016" t="s">
        <v>144</v>
      </c>
      <c r="AG12" s="1017" t="s">
        <v>144</v>
      </c>
      <c r="AH12" s="1016" t="s">
        <v>144</v>
      </c>
      <c r="AI12" s="1016"/>
      <c r="AJ12" s="1016">
        <v>3</v>
      </c>
      <c r="AK12" s="1016">
        <v>24</v>
      </c>
      <c r="AL12" s="1016">
        <v>12</v>
      </c>
      <c r="AM12" s="1016">
        <v>164</v>
      </c>
      <c r="AN12" s="1016">
        <v>7</v>
      </c>
      <c r="AO12" s="1016">
        <v>17</v>
      </c>
      <c r="AP12" s="1016">
        <v>56</v>
      </c>
      <c r="AQ12" s="1016">
        <v>22</v>
      </c>
      <c r="AR12" s="1016">
        <v>4</v>
      </c>
      <c r="AS12" s="932" t="s">
        <v>202</v>
      </c>
    </row>
    <row r="13" spans="1:45">
      <c r="A13" s="931">
        <v>2014</v>
      </c>
      <c r="B13" s="935">
        <v>2312</v>
      </c>
      <c r="C13" s="1014">
        <v>2</v>
      </c>
      <c r="D13" s="1040">
        <v>31</v>
      </c>
      <c r="E13" s="1040">
        <v>20</v>
      </c>
      <c r="F13" s="1040">
        <v>554</v>
      </c>
      <c r="G13" s="1040">
        <v>4</v>
      </c>
      <c r="H13" s="1040">
        <v>64</v>
      </c>
      <c r="I13" s="1040">
        <v>0</v>
      </c>
      <c r="J13" s="1040">
        <v>5</v>
      </c>
      <c r="K13" s="1040">
        <v>1</v>
      </c>
      <c r="L13" s="962">
        <v>12</v>
      </c>
      <c r="M13" s="1015"/>
      <c r="N13" s="962">
        <v>130</v>
      </c>
      <c r="O13" s="962">
        <v>2</v>
      </c>
      <c r="P13" s="962">
        <v>41</v>
      </c>
      <c r="Q13" s="962">
        <v>318</v>
      </c>
      <c r="R13" s="962">
        <v>2</v>
      </c>
      <c r="S13" s="962">
        <v>34</v>
      </c>
      <c r="T13" s="962">
        <v>163</v>
      </c>
      <c r="U13" s="962">
        <v>23</v>
      </c>
      <c r="V13" s="962">
        <v>29</v>
      </c>
      <c r="W13" s="932">
        <v>2014</v>
      </c>
      <c r="X13" s="931">
        <v>2014</v>
      </c>
      <c r="Y13" s="962">
        <v>9</v>
      </c>
      <c r="Z13" s="1016">
        <v>8</v>
      </c>
      <c r="AA13" s="962">
        <v>2</v>
      </c>
      <c r="AB13" s="1016">
        <v>28</v>
      </c>
      <c r="AC13" s="1016">
        <v>484</v>
      </c>
      <c r="AD13" s="1016">
        <v>21</v>
      </c>
      <c r="AE13" s="1016">
        <v>15</v>
      </c>
      <c r="AF13" s="1016" t="s">
        <v>144</v>
      </c>
      <c r="AG13" s="1017" t="s">
        <v>144</v>
      </c>
      <c r="AH13" s="1016" t="s">
        <v>144</v>
      </c>
      <c r="AI13" s="1016"/>
      <c r="AJ13" s="1016">
        <v>3</v>
      </c>
      <c r="AK13" s="1016">
        <v>25</v>
      </c>
      <c r="AL13" s="1016">
        <v>10</v>
      </c>
      <c r="AM13" s="1016">
        <v>165</v>
      </c>
      <c r="AN13" s="1016">
        <v>7</v>
      </c>
      <c r="AO13" s="1016">
        <v>17</v>
      </c>
      <c r="AP13" s="1016">
        <v>57</v>
      </c>
      <c r="AQ13" s="1016">
        <v>22</v>
      </c>
      <c r="AR13" s="1016">
        <v>4</v>
      </c>
      <c r="AS13" s="932">
        <v>2014</v>
      </c>
    </row>
    <row r="14" spans="1:45">
      <c r="A14" s="933">
        <v>2015</v>
      </c>
      <c r="B14" s="1018">
        <f>(B15+B37)</f>
        <v>2325</v>
      </c>
      <c r="C14" s="1018">
        <f t="shared" ref="C14:L14" si="0">(C15+C37)</f>
        <v>2</v>
      </c>
      <c r="D14" s="1018">
        <f t="shared" si="0"/>
        <v>31</v>
      </c>
      <c r="E14" s="1018">
        <f t="shared" si="0"/>
        <v>20</v>
      </c>
      <c r="F14" s="1018">
        <f t="shared" si="0"/>
        <v>560</v>
      </c>
      <c r="G14" s="1018">
        <v>4</v>
      </c>
      <c r="H14" s="1018">
        <f t="shared" si="0"/>
        <v>64</v>
      </c>
      <c r="I14" s="1018">
        <f t="shared" si="0"/>
        <v>1</v>
      </c>
      <c r="J14" s="1018">
        <f t="shared" si="0"/>
        <v>5</v>
      </c>
      <c r="K14" s="1018">
        <f t="shared" si="0"/>
        <v>1</v>
      </c>
      <c r="L14" s="1018">
        <f t="shared" si="0"/>
        <v>12</v>
      </c>
      <c r="M14" s="975"/>
      <c r="N14" s="987">
        <f t="shared" ref="N14:V14" si="1">(N15+N37)</f>
        <v>130</v>
      </c>
      <c r="O14" s="1019">
        <f t="shared" si="1"/>
        <v>2</v>
      </c>
      <c r="P14" s="1019">
        <f t="shared" si="1"/>
        <v>41</v>
      </c>
      <c r="Q14" s="1019">
        <f t="shared" si="1"/>
        <v>328</v>
      </c>
      <c r="R14" s="989">
        <f t="shared" si="1"/>
        <v>2</v>
      </c>
      <c r="S14" s="989">
        <f t="shared" si="1"/>
        <v>34</v>
      </c>
      <c r="T14" s="989">
        <f t="shared" si="1"/>
        <v>163</v>
      </c>
      <c r="U14" s="989">
        <f t="shared" si="1"/>
        <v>23</v>
      </c>
      <c r="V14" s="989">
        <f t="shared" si="1"/>
        <v>25</v>
      </c>
      <c r="W14" s="934">
        <v>2015</v>
      </c>
      <c r="X14" s="933">
        <v>2015</v>
      </c>
      <c r="Y14" s="989">
        <f t="shared" ref="Y14:AE14" si="2">(Y15+Y37)</f>
        <v>9</v>
      </c>
      <c r="Z14" s="989">
        <f t="shared" si="2"/>
        <v>8</v>
      </c>
      <c r="AA14" s="989">
        <f t="shared" si="2"/>
        <v>2</v>
      </c>
      <c r="AB14" s="989">
        <f t="shared" si="2"/>
        <v>27</v>
      </c>
      <c r="AC14" s="989">
        <f t="shared" si="2"/>
        <v>476</v>
      </c>
      <c r="AD14" s="989">
        <f t="shared" si="2"/>
        <v>21</v>
      </c>
      <c r="AE14" s="989">
        <f t="shared" si="2"/>
        <v>15</v>
      </c>
      <c r="AF14" s="987" t="s">
        <v>717</v>
      </c>
      <c r="AG14" s="987" t="s">
        <v>717</v>
      </c>
      <c r="AH14" s="987" t="s">
        <v>717</v>
      </c>
      <c r="AI14" s="987"/>
      <c r="AJ14" s="989">
        <f t="shared" ref="AJ14:AR14" si="3">(AJ15+AJ37)</f>
        <v>3</v>
      </c>
      <c r="AK14" s="989">
        <f t="shared" si="3"/>
        <v>27</v>
      </c>
      <c r="AL14" s="989">
        <f t="shared" si="3"/>
        <v>10</v>
      </c>
      <c r="AM14" s="989">
        <f t="shared" si="3"/>
        <v>164</v>
      </c>
      <c r="AN14" s="989">
        <f t="shared" si="3"/>
        <v>7</v>
      </c>
      <c r="AO14" s="989">
        <f t="shared" si="3"/>
        <v>17</v>
      </c>
      <c r="AP14" s="989">
        <f t="shared" si="3"/>
        <v>61</v>
      </c>
      <c r="AQ14" s="989">
        <f t="shared" si="3"/>
        <v>22</v>
      </c>
      <c r="AR14" s="989">
        <f t="shared" si="3"/>
        <v>4</v>
      </c>
      <c r="AS14" s="934">
        <v>2015</v>
      </c>
    </row>
    <row r="15" spans="1:45">
      <c r="A15" s="947" t="s">
        <v>42</v>
      </c>
      <c r="B15" s="1018">
        <f t="shared" ref="B15:K15" si="4">SUM(B16:B36)</f>
        <v>1681</v>
      </c>
      <c r="C15" s="1020">
        <v>1</v>
      </c>
      <c r="D15" s="1018">
        <f t="shared" si="4"/>
        <v>21</v>
      </c>
      <c r="E15" s="988">
        <f t="shared" si="4"/>
        <v>17</v>
      </c>
      <c r="F15" s="988">
        <f t="shared" si="4"/>
        <v>413</v>
      </c>
      <c r="G15" s="988">
        <f t="shared" si="4"/>
        <v>4</v>
      </c>
      <c r="H15" s="988">
        <f t="shared" si="4"/>
        <v>45</v>
      </c>
      <c r="I15" s="988">
        <f t="shared" si="4"/>
        <v>1</v>
      </c>
      <c r="J15" s="988">
        <f t="shared" si="4"/>
        <v>3</v>
      </c>
      <c r="K15" s="988">
        <f t="shared" si="4"/>
        <v>0</v>
      </c>
      <c r="L15" s="974">
        <f>SUM(L16:L36)</f>
        <v>9</v>
      </c>
      <c r="M15" s="1021"/>
      <c r="N15" s="987">
        <f t="shared" ref="N15:V15" si="5">SUM(N16:N36)</f>
        <v>95</v>
      </c>
      <c r="O15" s="987">
        <f t="shared" si="5"/>
        <v>1</v>
      </c>
      <c r="P15" s="987">
        <f t="shared" si="5"/>
        <v>30</v>
      </c>
      <c r="Q15" s="987">
        <f t="shared" si="5"/>
        <v>237</v>
      </c>
      <c r="R15" s="987">
        <f t="shared" si="5"/>
        <v>1</v>
      </c>
      <c r="S15" s="987">
        <f t="shared" si="5"/>
        <v>23</v>
      </c>
      <c r="T15" s="987">
        <f t="shared" si="5"/>
        <v>113</v>
      </c>
      <c r="U15" s="987">
        <f t="shared" si="5"/>
        <v>15</v>
      </c>
      <c r="V15" s="987">
        <f t="shared" si="5"/>
        <v>16</v>
      </c>
      <c r="W15" s="948" t="s">
        <v>43</v>
      </c>
      <c r="X15" s="947" t="s">
        <v>42</v>
      </c>
      <c r="Y15" s="987">
        <f t="shared" ref="Y15:AE15" si="6">SUM(Y16:Y36)</f>
        <v>7</v>
      </c>
      <c r="Z15" s="987">
        <f t="shared" si="6"/>
        <v>7</v>
      </c>
      <c r="AA15" s="987">
        <f t="shared" si="6"/>
        <v>1</v>
      </c>
      <c r="AB15" s="987">
        <f t="shared" si="6"/>
        <v>18</v>
      </c>
      <c r="AC15" s="987">
        <f t="shared" si="6"/>
        <v>340</v>
      </c>
      <c r="AD15" s="987">
        <f t="shared" si="6"/>
        <v>15</v>
      </c>
      <c r="AE15" s="987">
        <f t="shared" si="6"/>
        <v>10</v>
      </c>
      <c r="AF15" s="987" t="s">
        <v>717</v>
      </c>
      <c r="AG15" s="987" t="s">
        <v>717</v>
      </c>
      <c r="AH15" s="987" t="s">
        <v>717</v>
      </c>
      <c r="AI15" s="987"/>
      <c r="AJ15" s="987">
        <f t="shared" ref="AJ15:AR15" si="7">SUM(AJ16:AJ36)</f>
        <v>3</v>
      </c>
      <c r="AK15" s="987">
        <f t="shared" si="7"/>
        <v>22</v>
      </c>
      <c r="AL15" s="987">
        <f t="shared" si="7"/>
        <v>7</v>
      </c>
      <c r="AM15" s="987">
        <f t="shared" si="7"/>
        <v>111</v>
      </c>
      <c r="AN15" s="987">
        <f t="shared" si="7"/>
        <v>6</v>
      </c>
      <c r="AO15" s="987">
        <f t="shared" si="7"/>
        <v>11</v>
      </c>
      <c r="AP15" s="987">
        <f t="shared" si="7"/>
        <v>57</v>
      </c>
      <c r="AQ15" s="987">
        <f t="shared" si="7"/>
        <v>13</v>
      </c>
      <c r="AR15" s="987">
        <f t="shared" si="7"/>
        <v>3</v>
      </c>
      <c r="AS15" s="948" t="s">
        <v>43</v>
      </c>
    </row>
    <row r="16" spans="1:45">
      <c r="A16" s="946" t="s">
        <v>44</v>
      </c>
      <c r="B16" s="1022">
        <f>SUM(C16:V16,Y16:AR16)</f>
        <v>180</v>
      </c>
      <c r="C16" s="1040">
        <v>1</v>
      </c>
      <c r="D16" s="1040">
        <v>1</v>
      </c>
      <c r="E16" s="1040">
        <v>4</v>
      </c>
      <c r="F16" s="1040">
        <v>41</v>
      </c>
      <c r="G16" s="1040">
        <v>2</v>
      </c>
      <c r="H16" s="1040">
        <v>5</v>
      </c>
      <c r="I16" s="1040">
        <v>0</v>
      </c>
      <c r="J16" s="1040">
        <v>0</v>
      </c>
      <c r="K16" s="1040">
        <v>0</v>
      </c>
      <c r="L16" s="1040">
        <v>4</v>
      </c>
      <c r="M16" s="1041"/>
      <c r="N16" s="1041">
        <v>11</v>
      </c>
      <c r="O16" s="1041">
        <v>1</v>
      </c>
      <c r="P16" s="1041">
        <v>3</v>
      </c>
      <c r="Q16" s="1041">
        <v>23</v>
      </c>
      <c r="R16" s="1041">
        <v>1</v>
      </c>
      <c r="S16" s="1041">
        <v>1</v>
      </c>
      <c r="T16" s="1041">
        <v>10</v>
      </c>
      <c r="U16" s="1041">
        <v>1</v>
      </c>
      <c r="V16" s="1041">
        <v>2</v>
      </c>
      <c r="W16" s="917" t="s">
        <v>45</v>
      </c>
      <c r="X16" s="946" t="s">
        <v>44</v>
      </c>
      <c r="Y16" s="1041">
        <v>1</v>
      </c>
      <c r="Z16" s="1041">
        <v>1</v>
      </c>
      <c r="AA16" s="1041">
        <v>1</v>
      </c>
      <c r="AB16" s="1041">
        <v>2</v>
      </c>
      <c r="AC16" s="1041">
        <v>35</v>
      </c>
      <c r="AD16" s="1041">
        <v>2</v>
      </c>
      <c r="AE16" s="1041">
        <v>1</v>
      </c>
      <c r="AF16" s="1016" t="s">
        <v>144</v>
      </c>
      <c r="AG16" s="1017" t="s">
        <v>144</v>
      </c>
      <c r="AH16" s="1017" t="s">
        <v>144</v>
      </c>
      <c r="AI16" s="1017"/>
      <c r="AJ16" s="970">
        <v>1</v>
      </c>
      <c r="AK16" s="970">
        <v>6</v>
      </c>
      <c r="AL16" s="970">
        <v>2</v>
      </c>
      <c r="AM16" s="970">
        <v>3</v>
      </c>
      <c r="AN16" s="970">
        <v>1</v>
      </c>
      <c r="AO16" s="970">
        <v>1</v>
      </c>
      <c r="AP16" s="970">
        <v>11</v>
      </c>
      <c r="AQ16" s="970">
        <v>1</v>
      </c>
      <c r="AR16" s="970">
        <v>0</v>
      </c>
      <c r="AS16" s="917" t="s">
        <v>45</v>
      </c>
    </row>
    <row r="17" spans="1:45">
      <c r="A17" s="946" t="s">
        <v>46</v>
      </c>
      <c r="B17" s="1022">
        <f t="shared" ref="B17:B47" si="8">SUM(C17:V17,Y17:AR17)</f>
        <v>156</v>
      </c>
      <c r="C17" s="1040">
        <v>0</v>
      </c>
      <c r="D17" s="1040">
        <v>1</v>
      </c>
      <c r="E17" s="1040">
        <v>3</v>
      </c>
      <c r="F17" s="1040">
        <v>50</v>
      </c>
      <c r="G17" s="1040">
        <v>0</v>
      </c>
      <c r="H17" s="1040">
        <v>4</v>
      </c>
      <c r="I17" s="1040">
        <v>0</v>
      </c>
      <c r="J17" s="1040">
        <v>0</v>
      </c>
      <c r="K17" s="1040">
        <v>0</v>
      </c>
      <c r="L17" s="1040">
        <v>0</v>
      </c>
      <c r="M17" s="1041"/>
      <c r="N17" s="1041">
        <v>6</v>
      </c>
      <c r="O17" s="1041">
        <v>0</v>
      </c>
      <c r="P17" s="1041">
        <v>3</v>
      </c>
      <c r="Q17" s="1041">
        <v>23</v>
      </c>
      <c r="R17" s="1041">
        <v>0</v>
      </c>
      <c r="S17" s="1041">
        <v>2</v>
      </c>
      <c r="T17" s="1041">
        <v>10</v>
      </c>
      <c r="U17" s="1041">
        <v>1</v>
      </c>
      <c r="V17" s="1041">
        <v>1</v>
      </c>
      <c r="W17" s="917" t="s">
        <v>47</v>
      </c>
      <c r="X17" s="946" t="s">
        <v>46</v>
      </c>
      <c r="Y17" s="1041">
        <v>1</v>
      </c>
      <c r="Z17" s="1041">
        <v>0</v>
      </c>
      <c r="AA17" s="1041">
        <v>0</v>
      </c>
      <c r="AB17" s="1041">
        <v>1</v>
      </c>
      <c r="AC17" s="1041">
        <v>35</v>
      </c>
      <c r="AD17" s="1041">
        <v>2</v>
      </c>
      <c r="AE17" s="1041">
        <v>0</v>
      </c>
      <c r="AF17" s="1016" t="s">
        <v>144</v>
      </c>
      <c r="AG17" s="1017" t="s">
        <v>144</v>
      </c>
      <c r="AH17" s="1017" t="s">
        <v>144</v>
      </c>
      <c r="AI17" s="1017"/>
      <c r="AJ17" s="970">
        <v>1</v>
      </c>
      <c r="AK17" s="970">
        <v>1</v>
      </c>
      <c r="AL17" s="970">
        <v>0</v>
      </c>
      <c r="AM17" s="970">
        <v>3</v>
      </c>
      <c r="AN17" s="970">
        <v>0</v>
      </c>
      <c r="AO17" s="970">
        <v>0</v>
      </c>
      <c r="AP17" s="970">
        <v>8</v>
      </c>
      <c r="AQ17" s="970">
        <v>0</v>
      </c>
      <c r="AR17" s="970">
        <v>0</v>
      </c>
      <c r="AS17" s="917" t="s">
        <v>47</v>
      </c>
    </row>
    <row r="18" spans="1:45">
      <c r="A18" s="946" t="s">
        <v>48</v>
      </c>
      <c r="B18" s="1022">
        <f t="shared" si="8"/>
        <v>93</v>
      </c>
      <c r="C18" s="1040">
        <v>0</v>
      </c>
      <c r="D18" s="1040">
        <v>1</v>
      </c>
      <c r="E18" s="1040">
        <v>2</v>
      </c>
      <c r="F18" s="1040">
        <v>31</v>
      </c>
      <c r="G18" s="1040">
        <v>0</v>
      </c>
      <c r="H18" s="1040">
        <v>1</v>
      </c>
      <c r="I18" s="1040">
        <v>0</v>
      </c>
      <c r="J18" s="1040">
        <v>0</v>
      </c>
      <c r="K18" s="1040">
        <v>0</v>
      </c>
      <c r="L18" s="1040">
        <v>0</v>
      </c>
      <c r="M18" s="1041"/>
      <c r="N18" s="1041">
        <v>5</v>
      </c>
      <c r="O18" s="1041">
        <v>0</v>
      </c>
      <c r="P18" s="1041">
        <v>2</v>
      </c>
      <c r="Q18" s="1041">
        <v>10</v>
      </c>
      <c r="R18" s="1041">
        <v>0</v>
      </c>
      <c r="S18" s="1041">
        <v>1</v>
      </c>
      <c r="T18" s="1041">
        <v>5</v>
      </c>
      <c r="U18" s="1041">
        <v>1</v>
      </c>
      <c r="V18" s="1041">
        <v>1</v>
      </c>
      <c r="W18" s="917" t="s">
        <v>49</v>
      </c>
      <c r="X18" s="946" t="s">
        <v>48</v>
      </c>
      <c r="Y18" s="1041">
        <v>1</v>
      </c>
      <c r="Z18" s="1041">
        <v>1</v>
      </c>
      <c r="AA18" s="1041">
        <v>0</v>
      </c>
      <c r="AB18" s="1041">
        <v>1</v>
      </c>
      <c r="AC18" s="1041">
        <v>20</v>
      </c>
      <c r="AD18" s="1041">
        <v>2</v>
      </c>
      <c r="AE18" s="1041">
        <v>1</v>
      </c>
      <c r="AF18" s="1016" t="s">
        <v>144</v>
      </c>
      <c r="AG18" s="1017" t="s">
        <v>144</v>
      </c>
      <c r="AH18" s="1017" t="s">
        <v>144</v>
      </c>
      <c r="AI18" s="1017"/>
      <c r="AJ18" s="970">
        <v>0</v>
      </c>
      <c r="AK18" s="970">
        <v>0</v>
      </c>
      <c r="AL18" s="970">
        <v>0</v>
      </c>
      <c r="AM18" s="970">
        <v>2</v>
      </c>
      <c r="AN18" s="970">
        <v>1</v>
      </c>
      <c r="AO18" s="970">
        <v>1</v>
      </c>
      <c r="AP18" s="970">
        <v>2</v>
      </c>
      <c r="AQ18" s="970">
        <v>1</v>
      </c>
      <c r="AR18" s="970">
        <v>0</v>
      </c>
      <c r="AS18" s="917" t="s">
        <v>49</v>
      </c>
    </row>
    <row r="19" spans="1:45">
      <c r="A19" s="946" t="s">
        <v>50</v>
      </c>
      <c r="B19" s="1022">
        <f t="shared" si="8"/>
        <v>121</v>
      </c>
      <c r="C19" s="1040">
        <v>0</v>
      </c>
      <c r="D19" s="1040">
        <v>1</v>
      </c>
      <c r="E19" s="1040">
        <v>3</v>
      </c>
      <c r="F19" s="1040">
        <v>36</v>
      </c>
      <c r="G19" s="1040">
        <v>0</v>
      </c>
      <c r="H19" s="1040">
        <v>3</v>
      </c>
      <c r="I19" s="1040">
        <v>0</v>
      </c>
      <c r="J19" s="1040">
        <v>0</v>
      </c>
      <c r="K19" s="1040">
        <v>0</v>
      </c>
      <c r="L19" s="1040">
        <v>0</v>
      </c>
      <c r="M19" s="1041"/>
      <c r="N19" s="1041">
        <v>4</v>
      </c>
      <c r="O19" s="1041">
        <v>0</v>
      </c>
      <c r="P19" s="1041">
        <v>3</v>
      </c>
      <c r="Q19" s="1041">
        <v>14</v>
      </c>
      <c r="R19" s="1041">
        <v>0</v>
      </c>
      <c r="S19" s="1041">
        <v>1</v>
      </c>
      <c r="T19" s="1041">
        <v>9</v>
      </c>
      <c r="U19" s="1041">
        <v>1</v>
      </c>
      <c r="V19" s="1041">
        <v>0</v>
      </c>
      <c r="W19" s="917" t="s">
        <v>51</v>
      </c>
      <c r="X19" s="946" t="s">
        <v>50</v>
      </c>
      <c r="Y19" s="1041">
        <v>1</v>
      </c>
      <c r="Z19" s="1041">
        <v>0</v>
      </c>
      <c r="AA19" s="1041">
        <v>0</v>
      </c>
      <c r="AB19" s="1041">
        <v>1</v>
      </c>
      <c r="AC19" s="1041">
        <v>25</v>
      </c>
      <c r="AD19" s="1041">
        <v>1</v>
      </c>
      <c r="AE19" s="1041">
        <v>0</v>
      </c>
      <c r="AF19" s="1016">
        <v>1</v>
      </c>
      <c r="AG19" s="1017"/>
      <c r="AH19" s="1017" t="s">
        <v>144</v>
      </c>
      <c r="AI19" s="1017"/>
      <c r="AJ19" s="970">
        <v>1</v>
      </c>
      <c r="AK19" s="970">
        <v>1</v>
      </c>
      <c r="AL19" s="970">
        <v>0</v>
      </c>
      <c r="AM19" s="970">
        <v>3</v>
      </c>
      <c r="AN19" s="970">
        <v>1</v>
      </c>
      <c r="AO19" s="970">
        <v>1</v>
      </c>
      <c r="AP19" s="970">
        <v>10</v>
      </c>
      <c r="AQ19" s="970">
        <v>0</v>
      </c>
      <c r="AR19" s="970">
        <v>0</v>
      </c>
      <c r="AS19" s="917" t="s">
        <v>51</v>
      </c>
    </row>
    <row r="20" spans="1:45">
      <c r="A20" s="946" t="s">
        <v>52</v>
      </c>
      <c r="B20" s="1022">
        <f t="shared" si="8"/>
        <v>53</v>
      </c>
      <c r="C20" s="1040">
        <v>0</v>
      </c>
      <c r="D20" s="1040">
        <v>1</v>
      </c>
      <c r="E20" s="1040">
        <v>0</v>
      </c>
      <c r="F20" s="1040">
        <v>18</v>
      </c>
      <c r="G20" s="1040">
        <v>0</v>
      </c>
      <c r="H20" s="1040">
        <v>1</v>
      </c>
      <c r="I20" s="1040">
        <v>0</v>
      </c>
      <c r="J20" s="1040">
        <v>0</v>
      </c>
      <c r="K20" s="1040">
        <v>0</v>
      </c>
      <c r="L20" s="1040">
        <v>0</v>
      </c>
      <c r="M20" s="1041"/>
      <c r="N20" s="1041">
        <v>3</v>
      </c>
      <c r="O20" s="1041">
        <v>0</v>
      </c>
      <c r="P20" s="1041">
        <v>1</v>
      </c>
      <c r="Q20" s="1041">
        <v>5</v>
      </c>
      <c r="R20" s="1041">
        <v>0</v>
      </c>
      <c r="S20" s="1041">
        <v>1</v>
      </c>
      <c r="T20" s="1041">
        <v>4</v>
      </c>
      <c r="U20" s="1041">
        <v>1</v>
      </c>
      <c r="V20" s="1041">
        <v>1</v>
      </c>
      <c r="W20" s="917" t="s">
        <v>53</v>
      </c>
      <c r="X20" s="946" t="s">
        <v>52</v>
      </c>
      <c r="Y20" s="1041">
        <v>0</v>
      </c>
      <c r="Z20" s="1041">
        <v>0</v>
      </c>
      <c r="AA20" s="1041">
        <v>0</v>
      </c>
      <c r="AB20" s="1041">
        <v>1</v>
      </c>
      <c r="AC20" s="1041">
        <v>9</v>
      </c>
      <c r="AD20" s="1041">
        <v>0</v>
      </c>
      <c r="AE20" s="1041">
        <v>0</v>
      </c>
      <c r="AF20" s="1016" t="s">
        <v>144</v>
      </c>
      <c r="AG20" s="1017" t="s">
        <v>144</v>
      </c>
      <c r="AH20" s="1017" t="s">
        <v>144</v>
      </c>
      <c r="AI20" s="1017"/>
      <c r="AJ20" s="970">
        <v>0</v>
      </c>
      <c r="AK20" s="970">
        <v>3</v>
      </c>
      <c r="AL20" s="970">
        <v>0</v>
      </c>
      <c r="AM20" s="970">
        <v>2</v>
      </c>
      <c r="AN20" s="970">
        <v>0</v>
      </c>
      <c r="AO20" s="970">
        <v>0</v>
      </c>
      <c r="AP20" s="970">
        <v>2</v>
      </c>
      <c r="AQ20" s="970">
        <v>0</v>
      </c>
      <c r="AR20" s="970">
        <v>0</v>
      </c>
      <c r="AS20" s="917" t="s">
        <v>53</v>
      </c>
    </row>
    <row r="21" spans="1:45">
      <c r="A21" s="946" t="s">
        <v>54</v>
      </c>
      <c r="B21" s="1022">
        <f t="shared" si="8"/>
        <v>113</v>
      </c>
      <c r="C21" s="1040">
        <v>0</v>
      </c>
      <c r="D21" s="1040">
        <v>1</v>
      </c>
      <c r="E21" s="1040">
        <v>0</v>
      </c>
      <c r="F21" s="1040">
        <v>22</v>
      </c>
      <c r="G21" s="1040">
        <v>0</v>
      </c>
      <c r="H21" s="1040">
        <v>3</v>
      </c>
      <c r="I21" s="1040">
        <v>1</v>
      </c>
      <c r="J21" s="1040">
        <v>2</v>
      </c>
      <c r="K21" s="1040">
        <v>0</v>
      </c>
      <c r="L21" s="1040">
        <v>0</v>
      </c>
      <c r="M21" s="1041"/>
      <c r="N21" s="1041">
        <v>8</v>
      </c>
      <c r="O21" s="1041">
        <v>0</v>
      </c>
      <c r="P21" s="1041">
        <v>1</v>
      </c>
      <c r="Q21" s="1041">
        <v>15</v>
      </c>
      <c r="R21" s="1041">
        <v>0</v>
      </c>
      <c r="S21" s="1041">
        <v>2</v>
      </c>
      <c r="T21" s="1041">
        <v>10</v>
      </c>
      <c r="U21" s="1041">
        <v>1</v>
      </c>
      <c r="V21" s="1041">
        <v>1</v>
      </c>
      <c r="W21" s="917" t="s">
        <v>55</v>
      </c>
      <c r="X21" s="946" t="s">
        <v>54</v>
      </c>
      <c r="Y21" s="1041">
        <v>1</v>
      </c>
      <c r="Z21" s="1041">
        <v>1</v>
      </c>
      <c r="AA21" s="1041">
        <v>0</v>
      </c>
      <c r="AB21" s="1041">
        <v>1</v>
      </c>
      <c r="AC21" s="1041">
        <v>28</v>
      </c>
      <c r="AD21" s="1041">
        <v>1</v>
      </c>
      <c r="AE21" s="1041">
        <v>1</v>
      </c>
      <c r="AF21" s="1016" t="s">
        <v>144</v>
      </c>
      <c r="AG21" s="1017" t="s">
        <v>144</v>
      </c>
      <c r="AH21" s="1017" t="s">
        <v>144</v>
      </c>
      <c r="AI21" s="1017"/>
      <c r="AJ21" s="970">
        <v>0</v>
      </c>
      <c r="AK21" s="970">
        <v>1</v>
      </c>
      <c r="AL21" s="970">
        <v>1</v>
      </c>
      <c r="AM21" s="970">
        <v>5</v>
      </c>
      <c r="AN21" s="970">
        <v>1</v>
      </c>
      <c r="AO21" s="970">
        <v>1</v>
      </c>
      <c r="AP21" s="970">
        <v>3</v>
      </c>
      <c r="AQ21" s="970">
        <v>1</v>
      </c>
      <c r="AR21" s="970">
        <v>0</v>
      </c>
      <c r="AS21" s="917" t="s">
        <v>55</v>
      </c>
    </row>
    <row r="22" spans="1:45">
      <c r="A22" s="946" t="s">
        <v>56</v>
      </c>
      <c r="B22" s="1022">
        <f t="shared" si="8"/>
        <v>112</v>
      </c>
      <c r="C22" s="1040">
        <v>0</v>
      </c>
      <c r="D22" s="1040">
        <v>1</v>
      </c>
      <c r="E22" s="1040">
        <v>2</v>
      </c>
      <c r="F22" s="1040">
        <v>25</v>
      </c>
      <c r="G22" s="1040">
        <v>0</v>
      </c>
      <c r="H22" s="1040">
        <v>3</v>
      </c>
      <c r="I22" s="1040">
        <v>0</v>
      </c>
      <c r="J22" s="1040">
        <v>0</v>
      </c>
      <c r="K22" s="1040">
        <v>0</v>
      </c>
      <c r="L22" s="1040">
        <v>0</v>
      </c>
      <c r="M22" s="1041"/>
      <c r="N22" s="1041">
        <v>8</v>
      </c>
      <c r="O22" s="1041">
        <v>0</v>
      </c>
      <c r="P22" s="1041">
        <v>2</v>
      </c>
      <c r="Q22" s="1041">
        <v>21</v>
      </c>
      <c r="R22" s="1041">
        <v>0</v>
      </c>
      <c r="S22" s="1041">
        <v>1</v>
      </c>
      <c r="T22" s="1041">
        <v>8</v>
      </c>
      <c r="U22" s="1041">
        <v>1</v>
      </c>
      <c r="V22" s="1041">
        <v>1</v>
      </c>
      <c r="W22" s="917" t="s">
        <v>57</v>
      </c>
      <c r="X22" s="946" t="s">
        <v>56</v>
      </c>
      <c r="Y22" s="1041">
        <v>1</v>
      </c>
      <c r="Z22" s="1041">
        <v>0</v>
      </c>
      <c r="AA22" s="1041">
        <v>0</v>
      </c>
      <c r="AB22" s="1041">
        <v>1</v>
      </c>
      <c r="AC22" s="1041">
        <v>24</v>
      </c>
      <c r="AD22" s="1041">
        <v>1</v>
      </c>
      <c r="AE22" s="1041">
        <v>0</v>
      </c>
      <c r="AF22" s="1016" t="s">
        <v>144</v>
      </c>
      <c r="AG22" s="1017" t="s">
        <v>144</v>
      </c>
      <c r="AH22" s="1017" t="s">
        <v>144</v>
      </c>
      <c r="AI22" s="1017"/>
      <c r="AJ22" s="970">
        <v>0</v>
      </c>
      <c r="AK22" s="970">
        <v>5</v>
      </c>
      <c r="AL22" s="970">
        <v>0</v>
      </c>
      <c r="AM22" s="970">
        <v>4</v>
      </c>
      <c r="AN22" s="970">
        <v>0</v>
      </c>
      <c r="AO22" s="970">
        <v>0</v>
      </c>
      <c r="AP22" s="970">
        <v>3</v>
      </c>
      <c r="AQ22" s="970">
        <v>0</v>
      </c>
      <c r="AR22" s="970">
        <v>0</v>
      </c>
      <c r="AS22" s="917" t="s">
        <v>57</v>
      </c>
    </row>
    <row r="23" spans="1:45">
      <c r="A23" s="946" t="s">
        <v>58</v>
      </c>
      <c r="B23" s="1022">
        <f t="shared" si="8"/>
        <v>24</v>
      </c>
      <c r="C23" s="1040">
        <v>0</v>
      </c>
      <c r="D23" s="1040">
        <v>1</v>
      </c>
      <c r="E23" s="1040">
        <v>0</v>
      </c>
      <c r="F23" s="1040">
        <v>6</v>
      </c>
      <c r="G23" s="1040">
        <v>0</v>
      </c>
      <c r="H23" s="1040">
        <v>1</v>
      </c>
      <c r="I23" s="1040">
        <v>0</v>
      </c>
      <c r="J23" s="1040">
        <v>0</v>
      </c>
      <c r="K23" s="1040">
        <v>0</v>
      </c>
      <c r="L23" s="1040">
        <v>0</v>
      </c>
      <c r="M23" s="1041"/>
      <c r="N23" s="1041">
        <v>3</v>
      </c>
      <c r="O23" s="1041">
        <v>0</v>
      </c>
      <c r="P23" s="1041">
        <v>1</v>
      </c>
      <c r="Q23" s="1041">
        <v>2</v>
      </c>
      <c r="R23" s="1041">
        <v>0</v>
      </c>
      <c r="S23" s="1041">
        <v>1</v>
      </c>
      <c r="T23" s="1041">
        <v>2</v>
      </c>
      <c r="U23" s="1041">
        <v>0</v>
      </c>
      <c r="V23" s="1041">
        <v>0</v>
      </c>
      <c r="W23" s="917" t="s">
        <v>59</v>
      </c>
      <c r="X23" s="946" t="s">
        <v>58</v>
      </c>
      <c r="Y23" s="1041">
        <v>0</v>
      </c>
      <c r="Z23" s="1041">
        <v>0</v>
      </c>
      <c r="AA23" s="1041">
        <v>0</v>
      </c>
      <c r="AB23" s="1041">
        <v>0</v>
      </c>
      <c r="AC23" s="1041">
        <v>5</v>
      </c>
      <c r="AD23" s="1041">
        <v>0</v>
      </c>
      <c r="AE23" s="1041">
        <v>0</v>
      </c>
      <c r="AF23" s="1016" t="s">
        <v>144</v>
      </c>
      <c r="AG23" s="1017" t="s">
        <v>144</v>
      </c>
      <c r="AH23" s="1017" t="s">
        <v>144</v>
      </c>
      <c r="AI23" s="1017"/>
      <c r="AJ23" s="970">
        <v>0</v>
      </c>
      <c r="AK23" s="970">
        <v>0</v>
      </c>
      <c r="AL23" s="970">
        <v>0</v>
      </c>
      <c r="AM23" s="970">
        <v>2</v>
      </c>
      <c r="AN23" s="970">
        <v>0</v>
      </c>
      <c r="AO23" s="970">
        <v>0</v>
      </c>
      <c r="AP23" s="970">
        <v>0</v>
      </c>
      <c r="AQ23" s="970">
        <v>0</v>
      </c>
      <c r="AR23" s="970">
        <v>0</v>
      </c>
      <c r="AS23" s="917" t="s">
        <v>59</v>
      </c>
    </row>
    <row r="24" spans="1:45">
      <c r="A24" s="946" t="s">
        <v>60</v>
      </c>
      <c r="B24" s="1022">
        <f t="shared" si="8"/>
        <v>29</v>
      </c>
      <c r="C24" s="1040">
        <v>0</v>
      </c>
      <c r="D24" s="1040">
        <v>1</v>
      </c>
      <c r="E24" s="1040">
        <v>0</v>
      </c>
      <c r="F24" s="1040">
        <v>6</v>
      </c>
      <c r="G24" s="1040">
        <v>0</v>
      </c>
      <c r="H24" s="1040">
        <v>1</v>
      </c>
      <c r="I24" s="1040">
        <v>0</v>
      </c>
      <c r="J24" s="1040">
        <v>0</v>
      </c>
      <c r="K24" s="1040">
        <v>0</v>
      </c>
      <c r="L24" s="1040">
        <v>0</v>
      </c>
      <c r="M24" s="1041"/>
      <c r="N24" s="1041">
        <v>3</v>
      </c>
      <c r="O24" s="1041">
        <v>0</v>
      </c>
      <c r="P24" s="1041">
        <v>1</v>
      </c>
      <c r="Q24" s="1041">
        <v>4</v>
      </c>
      <c r="R24" s="1041">
        <v>0</v>
      </c>
      <c r="S24" s="1041">
        <v>1</v>
      </c>
      <c r="T24" s="1041">
        <v>2</v>
      </c>
      <c r="U24" s="1041">
        <v>1</v>
      </c>
      <c r="V24" s="1041">
        <v>0</v>
      </c>
      <c r="W24" s="917" t="s">
        <v>61</v>
      </c>
      <c r="X24" s="946" t="s">
        <v>60</v>
      </c>
      <c r="Y24" s="1041">
        <v>0</v>
      </c>
      <c r="Z24" s="1041">
        <v>0</v>
      </c>
      <c r="AA24" s="1041">
        <v>0</v>
      </c>
      <c r="AB24" s="1041">
        <v>1</v>
      </c>
      <c r="AC24" s="1041">
        <v>6</v>
      </c>
      <c r="AD24" s="1041">
        <v>0</v>
      </c>
      <c r="AE24" s="1041">
        <v>0</v>
      </c>
      <c r="AF24" s="1016" t="s">
        <v>144</v>
      </c>
      <c r="AG24" s="1017" t="s">
        <v>144</v>
      </c>
      <c r="AH24" s="1017" t="s">
        <v>144</v>
      </c>
      <c r="AI24" s="1017"/>
      <c r="AJ24" s="970">
        <v>0</v>
      </c>
      <c r="AK24" s="970">
        <v>0</v>
      </c>
      <c r="AL24" s="970">
        <v>0</v>
      </c>
      <c r="AM24" s="970">
        <v>2</v>
      </c>
      <c r="AN24" s="970">
        <v>0</v>
      </c>
      <c r="AO24" s="970">
        <v>0</v>
      </c>
      <c r="AP24" s="970">
        <v>0</v>
      </c>
      <c r="AQ24" s="970">
        <v>0</v>
      </c>
      <c r="AR24" s="970">
        <v>0</v>
      </c>
      <c r="AS24" s="917" t="s">
        <v>61</v>
      </c>
    </row>
    <row r="25" spans="1:45">
      <c r="A25" s="946" t="s">
        <v>62</v>
      </c>
      <c r="B25" s="1022">
        <f t="shared" si="8"/>
        <v>60</v>
      </c>
      <c r="C25" s="1040">
        <v>0</v>
      </c>
      <c r="D25" s="1040">
        <v>1</v>
      </c>
      <c r="E25" s="1040">
        <v>0</v>
      </c>
      <c r="F25" s="1040">
        <v>17</v>
      </c>
      <c r="G25" s="1040">
        <v>0</v>
      </c>
      <c r="H25" s="1040">
        <v>2</v>
      </c>
      <c r="I25" s="1040">
        <v>0</v>
      </c>
      <c r="J25" s="1040">
        <v>0</v>
      </c>
      <c r="K25" s="1040">
        <v>0</v>
      </c>
      <c r="L25" s="1040">
        <v>1</v>
      </c>
      <c r="M25" s="1041"/>
      <c r="N25" s="1041">
        <v>4</v>
      </c>
      <c r="O25" s="1041">
        <v>0</v>
      </c>
      <c r="P25" s="1041">
        <v>1</v>
      </c>
      <c r="Q25" s="1041">
        <v>10</v>
      </c>
      <c r="R25" s="1041">
        <v>0</v>
      </c>
      <c r="S25" s="1041">
        <v>1</v>
      </c>
      <c r="T25" s="1041">
        <v>4</v>
      </c>
      <c r="U25" s="1041">
        <v>0</v>
      </c>
      <c r="V25" s="1041">
        <v>1</v>
      </c>
      <c r="W25" s="917" t="s">
        <v>63</v>
      </c>
      <c r="X25" s="946" t="s">
        <v>62</v>
      </c>
      <c r="Y25" s="1041">
        <v>0</v>
      </c>
      <c r="Z25" s="1041">
        <v>0</v>
      </c>
      <c r="AA25" s="1041">
        <v>0</v>
      </c>
      <c r="AB25" s="1041">
        <v>1</v>
      </c>
      <c r="AC25" s="1041">
        <v>11</v>
      </c>
      <c r="AD25" s="1041">
        <v>1</v>
      </c>
      <c r="AE25" s="1041">
        <v>0</v>
      </c>
      <c r="AF25" s="1016" t="s">
        <v>144</v>
      </c>
      <c r="AG25" s="1017" t="s">
        <v>144</v>
      </c>
      <c r="AH25" s="1017" t="s">
        <v>144</v>
      </c>
      <c r="AI25" s="1017"/>
      <c r="AJ25" s="970">
        <v>0</v>
      </c>
      <c r="AK25" s="970">
        <v>0</v>
      </c>
      <c r="AL25" s="970">
        <v>0</v>
      </c>
      <c r="AM25" s="970">
        <v>2</v>
      </c>
      <c r="AN25" s="970">
        <v>0</v>
      </c>
      <c r="AO25" s="970">
        <v>0</v>
      </c>
      <c r="AP25" s="970">
        <v>3</v>
      </c>
      <c r="AQ25" s="970">
        <v>0</v>
      </c>
      <c r="AR25" s="970">
        <v>0</v>
      </c>
      <c r="AS25" s="917" t="s">
        <v>63</v>
      </c>
    </row>
    <row r="26" spans="1:45">
      <c r="A26" s="946" t="s">
        <v>64</v>
      </c>
      <c r="B26" s="1022">
        <f t="shared" si="8"/>
        <v>36</v>
      </c>
      <c r="C26" s="1040">
        <v>0</v>
      </c>
      <c r="D26" s="1040">
        <v>1</v>
      </c>
      <c r="E26" s="1040">
        <v>0</v>
      </c>
      <c r="F26" s="1040">
        <v>11</v>
      </c>
      <c r="G26" s="1040">
        <v>0</v>
      </c>
      <c r="H26" s="1040">
        <v>1</v>
      </c>
      <c r="I26" s="1040">
        <v>0</v>
      </c>
      <c r="J26" s="1040">
        <v>0</v>
      </c>
      <c r="K26" s="1040">
        <v>0</v>
      </c>
      <c r="L26" s="1040">
        <v>0</v>
      </c>
      <c r="M26" s="1041"/>
      <c r="N26" s="1041">
        <v>2</v>
      </c>
      <c r="O26" s="1041">
        <v>0</v>
      </c>
      <c r="P26" s="1041">
        <v>1</v>
      </c>
      <c r="Q26" s="1041">
        <v>4</v>
      </c>
      <c r="R26" s="1041">
        <v>0</v>
      </c>
      <c r="S26" s="1041">
        <v>1</v>
      </c>
      <c r="T26" s="1041">
        <v>2</v>
      </c>
      <c r="U26" s="1041">
        <v>0</v>
      </c>
      <c r="V26" s="1041">
        <v>0</v>
      </c>
      <c r="W26" s="917" t="s">
        <v>65</v>
      </c>
      <c r="X26" s="946" t="s">
        <v>64</v>
      </c>
      <c r="Y26" s="1041">
        <v>0</v>
      </c>
      <c r="Z26" s="1041">
        <v>0</v>
      </c>
      <c r="AA26" s="1041">
        <v>0</v>
      </c>
      <c r="AB26" s="1041">
        <v>1</v>
      </c>
      <c r="AC26" s="1041">
        <v>8</v>
      </c>
      <c r="AD26" s="1041">
        <v>0</v>
      </c>
      <c r="AE26" s="1041">
        <v>0</v>
      </c>
      <c r="AF26" s="1016" t="s">
        <v>144</v>
      </c>
      <c r="AG26" s="1017" t="s">
        <v>144</v>
      </c>
      <c r="AH26" s="1017" t="s">
        <v>144</v>
      </c>
      <c r="AI26" s="1017"/>
      <c r="AJ26" s="970">
        <v>0</v>
      </c>
      <c r="AK26" s="970">
        <v>0</v>
      </c>
      <c r="AL26" s="970">
        <v>0</v>
      </c>
      <c r="AM26" s="970">
        <v>2</v>
      </c>
      <c r="AN26" s="970">
        <v>0</v>
      </c>
      <c r="AO26" s="970">
        <v>0</v>
      </c>
      <c r="AP26" s="970">
        <v>1</v>
      </c>
      <c r="AQ26" s="970">
        <v>1</v>
      </c>
      <c r="AR26" s="970">
        <v>0</v>
      </c>
      <c r="AS26" s="917" t="s">
        <v>65</v>
      </c>
    </row>
    <row r="27" spans="1:45">
      <c r="A27" s="946" t="s">
        <v>66</v>
      </c>
      <c r="B27" s="1022">
        <f t="shared" si="8"/>
        <v>30</v>
      </c>
      <c r="C27" s="1040">
        <v>0</v>
      </c>
      <c r="D27" s="1040">
        <v>1</v>
      </c>
      <c r="E27" s="1040">
        <v>0</v>
      </c>
      <c r="F27" s="1040">
        <v>6</v>
      </c>
      <c r="G27" s="1040">
        <v>0</v>
      </c>
      <c r="H27" s="1040">
        <v>1</v>
      </c>
      <c r="I27" s="1040">
        <v>0</v>
      </c>
      <c r="J27" s="1040">
        <v>0</v>
      </c>
      <c r="K27" s="1040">
        <v>0</v>
      </c>
      <c r="L27" s="1040">
        <v>0</v>
      </c>
      <c r="M27" s="1041"/>
      <c r="N27" s="1041">
        <v>3</v>
      </c>
      <c r="O27" s="1041">
        <v>0</v>
      </c>
      <c r="P27" s="1041">
        <v>1</v>
      </c>
      <c r="Q27" s="1041">
        <v>4</v>
      </c>
      <c r="R27" s="1041">
        <v>0</v>
      </c>
      <c r="S27" s="1041">
        <v>1</v>
      </c>
      <c r="T27" s="1041">
        <v>3</v>
      </c>
      <c r="U27" s="1041">
        <v>0</v>
      </c>
      <c r="V27" s="1041">
        <v>0</v>
      </c>
      <c r="W27" s="917" t="s">
        <v>67</v>
      </c>
      <c r="X27" s="946" t="s">
        <v>66</v>
      </c>
      <c r="Y27" s="1041">
        <v>0</v>
      </c>
      <c r="Z27" s="1041">
        <v>1</v>
      </c>
      <c r="AA27" s="1041">
        <v>0</v>
      </c>
      <c r="AB27" s="1041">
        <v>0</v>
      </c>
      <c r="AC27" s="1041">
        <v>6</v>
      </c>
      <c r="AD27" s="1041">
        <v>0</v>
      </c>
      <c r="AE27" s="1041">
        <v>0</v>
      </c>
      <c r="AF27" s="1016" t="s">
        <v>144</v>
      </c>
      <c r="AG27" s="1017" t="s">
        <v>144</v>
      </c>
      <c r="AH27" s="1017" t="s">
        <v>144</v>
      </c>
      <c r="AI27" s="1017"/>
      <c r="AJ27" s="970">
        <v>0</v>
      </c>
      <c r="AK27" s="970">
        <v>0</v>
      </c>
      <c r="AL27" s="970">
        <v>0</v>
      </c>
      <c r="AM27" s="970">
        <v>2</v>
      </c>
      <c r="AN27" s="970">
        <v>0</v>
      </c>
      <c r="AO27" s="970">
        <v>0</v>
      </c>
      <c r="AP27" s="970">
        <v>1</v>
      </c>
      <c r="AQ27" s="970">
        <v>0</v>
      </c>
      <c r="AR27" s="970">
        <v>0</v>
      </c>
      <c r="AS27" s="917" t="s">
        <v>67</v>
      </c>
    </row>
    <row r="28" spans="1:45">
      <c r="A28" s="946" t="s">
        <v>68</v>
      </c>
      <c r="B28" s="1022">
        <f t="shared" si="8"/>
        <v>35</v>
      </c>
      <c r="C28" s="1040">
        <v>0</v>
      </c>
      <c r="D28" s="1040">
        <v>1</v>
      </c>
      <c r="E28" s="1040">
        <v>0</v>
      </c>
      <c r="F28" s="1040">
        <v>13</v>
      </c>
      <c r="G28" s="1040">
        <v>0</v>
      </c>
      <c r="H28" s="1040">
        <v>1</v>
      </c>
      <c r="I28" s="1040">
        <v>0</v>
      </c>
      <c r="J28" s="1040">
        <v>0</v>
      </c>
      <c r="K28" s="1040">
        <v>0</v>
      </c>
      <c r="L28" s="1040">
        <v>0</v>
      </c>
      <c r="M28" s="1041"/>
      <c r="N28" s="1041">
        <v>1</v>
      </c>
      <c r="O28" s="1041">
        <v>0</v>
      </c>
      <c r="P28" s="1041">
        <v>1</v>
      </c>
      <c r="Q28" s="1041">
        <v>4</v>
      </c>
      <c r="R28" s="1041">
        <v>0</v>
      </c>
      <c r="S28" s="1041">
        <v>1</v>
      </c>
      <c r="T28" s="1041">
        <v>3</v>
      </c>
      <c r="U28" s="1041">
        <v>0</v>
      </c>
      <c r="V28" s="1041">
        <v>1</v>
      </c>
      <c r="W28" s="917" t="s">
        <v>69</v>
      </c>
      <c r="X28" s="946" t="s">
        <v>68</v>
      </c>
      <c r="Y28" s="1041">
        <v>0</v>
      </c>
      <c r="Z28" s="1041">
        <v>0</v>
      </c>
      <c r="AA28" s="1041">
        <v>0</v>
      </c>
      <c r="AB28" s="1041">
        <v>0</v>
      </c>
      <c r="AC28" s="1041">
        <v>4</v>
      </c>
      <c r="AD28" s="1041">
        <v>0</v>
      </c>
      <c r="AE28" s="1041">
        <v>0</v>
      </c>
      <c r="AF28" s="1016" t="s">
        <v>144</v>
      </c>
      <c r="AG28" s="1017" t="s">
        <v>144</v>
      </c>
      <c r="AH28" s="1017" t="s">
        <v>144</v>
      </c>
      <c r="AI28" s="1017"/>
      <c r="AJ28" s="970">
        <v>0</v>
      </c>
      <c r="AK28" s="970">
        <v>1</v>
      </c>
      <c r="AL28" s="970">
        <v>0</v>
      </c>
      <c r="AM28" s="970">
        <v>3</v>
      </c>
      <c r="AN28" s="970">
        <v>0</v>
      </c>
      <c r="AO28" s="970">
        <v>0</v>
      </c>
      <c r="AP28" s="970">
        <v>1</v>
      </c>
      <c r="AQ28" s="970">
        <v>0</v>
      </c>
      <c r="AR28" s="970">
        <v>0</v>
      </c>
      <c r="AS28" s="917" t="s">
        <v>69</v>
      </c>
    </row>
    <row r="29" spans="1:45">
      <c r="A29" s="946" t="s">
        <v>70</v>
      </c>
      <c r="B29" s="1022">
        <f t="shared" si="8"/>
        <v>132</v>
      </c>
      <c r="C29" s="1040">
        <v>0</v>
      </c>
      <c r="D29" s="1040">
        <v>1</v>
      </c>
      <c r="E29" s="1040">
        <v>3</v>
      </c>
      <c r="F29" s="1040">
        <v>31</v>
      </c>
      <c r="G29" s="1040">
        <v>1</v>
      </c>
      <c r="H29" s="1040">
        <v>4</v>
      </c>
      <c r="I29" s="1040">
        <v>0</v>
      </c>
      <c r="J29" s="1040">
        <v>0</v>
      </c>
      <c r="K29" s="1040">
        <v>0</v>
      </c>
      <c r="L29" s="1040">
        <v>1</v>
      </c>
      <c r="M29" s="1041"/>
      <c r="N29" s="1041">
        <v>5</v>
      </c>
      <c r="O29" s="1041">
        <v>0</v>
      </c>
      <c r="P29" s="1041">
        <v>2</v>
      </c>
      <c r="Q29" s="1041">
        <v>19</v>
      </c>
      <c r="R29" s="1041">
        <v>0</v>
      </c>
      <c r="S29" s="1041">
        <v>1</v>
      </c>
      <c r="T29" s="1041">
        <v>11</v>
      </c>
      <c r="U29" s="1041">
        <v>1</v>
      </c>
      <c r="V29" s="1041">
        <v>1</v>
      </c>
      <c r="W29" s="917" t="s">
        <v>71</v>
      </c>
      <c r="X29" s="946" t="s">
        <v>70</v>
      </c>
      <c r="Y29" s="1041">
        <v>0</v>
      </c>
      <c r="Z29" s="1041">
        <v>0</v>
      </c>
      <c r="AA29" s="1041">
        <v>0</v>
      </c>
      <c r="AB29" s="1041">
        <v>1</v>
      </c>
      <c r="AC29" s="1041">
        <v>29</v>
      </c>
      <c r="AD29" s="1041">
        <v>1</v>
      </c>
      <c r="AE29" s="1041">
        <v>0</v>
      </c>
      <c r="AF29" s="1016" t="s">
        <v>144</v>
      </c>
      <c r="AG29" s="1017">
        <v>3</v>
      </c>
      <c r="AH29" s="1017" t="s">
        <v>144</v>
      </c>
      <c r="AI29" s="1017"/>
      <c r="AJ29" s="970">
        <v>0</v>
      </c>
      <c r="AK29" s="970">
        <v>0</v>
      </c>
      <c r="AL29" s="970">
        <v>0</v>
      </c>
      <c r="AM29" s="970">
        <v>11</v>
      </c>
      <c r="AN29" s="970">
        <v>0</v>
      </c>
      <c r="AO29" s="970">
        <v>1</v>
      </c>
      <c r="AP29" s="970">
        <v>4</v>
      </c>
      <c r="AQ29" s="970">
        <v>1</v>
      </c>
      <c r="AR29" s="970">
        <v>0</v>
      </c>
      <c r="AS29" s="917" t="s">
        <v>71</v>
      </c>
    </row>
    <row r="30" spans="1:45">
      <c r="A30" s="946" t="s">
        <v>72</v>
      </c>
      <c r="B30" s="1022">
        <f t="shared" si="8"/>
        <v>76</v>
      </c>
      <c r="C30" s="1040">
        <v>0</v>
      </c>
      <c r="D30" s="1040">
        <v>1</v>
      </c>
      <c r="E30" s="1040">
        <v>0</v>
      </c>
      <c r="F30" s="1040">
        <v>14</v>
      </c>
      <c r="G30" s="1040">
        <v>0</v>
      </c>
      <c r="H30" s="1040">
        <v>2</v>
      </c>
      <c r="I30" s="1040">
        <v>0</v>
      </c>
      <c r="J30" s="1040">
        <v>0</v>
      </c>
      <c r="K30" s="1040">
        <v>0</v>
      </c>
      <c r="L30" s="1040">
        <v>0</v>
      </c>
      <c r="M30" s="1041"/>
      <c r="N30" s="1041">
        <v>4</v>
      </c>
      <c r="O30" s="1041">
        <v>0</v>
      </c>
      <c r="P30" s="1041">
        <v>1</v>
      </c>
      <c r="Q30" s="1041">
        <v>13</v>
      </c>
      <c r="R30" s="1041">
        <v>0</v>
      </c>
      <c r="S30" s="1041">
        <v>1</v>
      </c>
      <c r="T30" s="1041">
        <v>3</v>
      </c>
      <c r="U30" s="1041">
        <v>1</v>
      </c>
      <c r="V30" s="1041">
        <v>1</v>
      </c>
      <c r="W30" s="917" t="s">
        <v>73</v>
      </c>
      <c r="X30" s="946" t="s">
        <v>72</v>
      </c>
      <c r="Y30" s="1041">
        <v>0</v>
      </c>
      <c r="Z30" s="1041">
        <v>0</v>
      </c>
      <c r="AA30" s="1041">
        <v>0</v>
      </c>
      <c r="AB30" s="1041">
        <v>1</v>
      </c>
      <c r="AC30" s="1041">
        <v>16</v>
      </c>
      <c r="AD30" s="1041">
        <v>1</v>
      </c>
      <c r="AE30" s="1041">
        <v>1</v>
      </c>
      <c r="AF30" s="1016" t="s">
        <v>144</v>
      </c>
      <c r="AG30" s="1017" t="s">
        <v>144</v>
      </c>
      <c r="AH30" s="1017" t="s">
        <v>144</v>
      </c>
      <c r="AI30" s="1017"/>
      <c r="AJ30" s="970">
        <v>0</v>
      </c>
      <c r="AK30" s="970">
        <v>0</v>
      </c>
      <c r="AL30" s="970">
        <v>0</v>
      </c>
      <c r="AM30" s="970">
        <v>11</v>
      </c>
      <c r="AN30" s="970">
        <v>1</v>
      </c>
      <c r="AO30" s="970">
        <v>1</v>
      </c>
      <c r="AP30" s="970">
        <v>0</v>
      </c>
      <c r="AQ30" s="970">
        <v>2</v>
      </c>
      <c r="AR30" s="970">
        <v>1</v>
      </c>
      <c r="AS30" s="917" t="s">
        <v>73</v>
      </c>
    </row>
    <row r="31" spans="1:45">
      <c r="A31" s="946" t="s">
        <v>74</v>
      </c>
      <c r="B31" s="1022">
        <f t="shared" si="8"/>
        <v>74</v>
      </c>
      <c r="C31" s="1040">
        <v>0</v>
      </c>
      <c r="D31" s="1040">
        <v>1</v>
      </c>
      <c r="E31" s="1040">
        <v>0</v>
      </c>
      <c r="F31" s="1040">
        <v>15</v>
      </c>
      <c r="G31" s="1040">
        <v>0</v>
      </c>
      <c r="H31" s="1040">
        <v>2</v>
      </c>
      <c r="I31" s="1040">
        <v>0</v>
      </c>
      <c r="J31" s="1040">
        <v>0</v>
      </c>
      <c r="K31" s="1040">
        <v>0</v>
      </c>
      <c r="L31" s="1040">
        <v>0</v>
      </c>
      <c r="M31" s="1041"/>
      <c r="N31" s="1041">
        <v>3</v>
      </c>
      <c r="O31" s="1041">
        <v>0</v>
      </c>
      <c r="P31" s="1041">
        <v>1</v>
      </c>
      <c r="Q31" s="1041">
        <v>9</v>
      </c>
      <c r="R31" s="1041">
        <v>0</v>
      </c>
      <c r="S31" s="1041">
        <v>1</v>
      </c>
      <c r="T31" s="1041">
        <v>4</v>
      </c>
      <c r="U31" s="1041">
        <v>1</v>
      </c>
      <c r="V31" s="1041">
        <v>1</v>
      </c>
      <c r="W31" s="917" t="s">
        <v>75</v>
      </c>
      <c r="X31" s="946" t="s">
        <v>74</v>
      </c>
      <c r="Y31" s="1041">
        <v>0</v>
      </c>
      <c r="Z31" s="1041">
        <v>0</v>
      </c>
      <c r="AA31" s="1041">
        <v>0</v>
      </c>
      <c r="AB31" s="1041">
        <v>1</v>
      </c>
      <c r="AC31" s="1041">
        <v>15</v>
      </c>
      <c r="AD31" s="1041" t="s">
        <v>718</v>
      </c>
      <c r="AE31" s="1041">
        <v>1</v>
      </c>
      <c r="AF31" s="1016"/>
      <c r="AG31" s="1017">
        <v>1</v>
      </c>
      <c r="AH31" s="1017" t="s">
        <v>144</v>
      </c>
      <c r="AI31" s="1017"/>
      <c r="AJ31" s="970">
        <v>0</v>
      </c>
      <c r="AK31" s="970">
        <v>0</v>
      </c>
      <c r="AL31" s="970">
        <v>1</v>
      </c>
      <c r="AM31" s="970">
        <v>13</v>
      </c>
      <c r="AN31" s="970">
        <v>1</v>
      </c>
      <c r="AO31" s="970">
        <v>1</v>
      </c>
      <c r="AP31" s="970">
        <v>0</v>
      </c>
      <c r="AQ31" s="970">
        <v>1</v>
      </c>
      <c r="AR31" s="970">
        <v>1</v>
      </c>
      <c r="AS31" s="917" t="s">
        <v>75</v>
      </c>
    </row>
    <row r="32" spans="1:45">
      <c r="A32" s="946" t="s">
        <v>76</v>
      </c>
      <c r="B32" s="1022">
        <f t="shared" si="8"/>
        <v>65</v>
      </c>
      <c r="C32" s="1040">
        <v>0</v>
      </c>
      <c r="D32" s="1040">
        <v>1</v>
      </c>
      <c r="E32" s="1040">
        <v>0</v>
      </c>
      <c r="F32" s="1040">
        <v>13</v>
      </c>
      <c r="G32" s="1040">
        <v>0</v>
      </c>
      <c r="H32" s="1040">
        <v>2</v>
      </c>
      <c r="I32" s="1040">
        <v>0</v>
      </c>
      <c r="J32" s="1040">
        <v>0</v>
      </c>
      <c r="K32" s="1040">
        <v>0</v>
      </c>
      <c r="L32" s="1040">
        <v>0</v>
      </c>
      <c r="M32" s="1041"/>
      <c r="N32" s="1041">
        <v>6</v>
      </c>
      <c r="O32" s="1041">
        <v>0</v>
      </c>
      <c r="P32" s="1041">
        <v>1</v>
      </c>
      <c r="Q32" s="1041">
        <v>10</v>
      </c>
      <c r="R32" s="1041">
        <v>0</v>
      </c>
      <c r="S32" s="1041">
        <v>1</v>
      </c>
      <c r="T32" s="1041">
        <v>5</v>
      </c>
      <c r="U32" s="1041">
        <v>1</v>
      </c>
      <c r="V32" s="1041">
        <v>1</v>
      </c>
      <c r="W32" s="917" t="s">
        <v>77</v>
      </c>
      <c r="X32" s="946" t="s">
        <v>76</v>
      </c>
      <c r="Y32" s="1041">
        <v>0</v>
      </c>
      <c r="Z32" s="1041">
        <v>0</v>
      </c>
      <c r="AA32" s="1041">
        <v>0</v>
      </c>
      <c r="AB32" s="1041">
        <v>1</v>
      </c>
      <c r="AC32" s="1041">
        <v>10</v>
      </c>
      <c r="AD32" s="1041">
        <v>1</v>
      </c>
      <c r="AE32" s="1041">
        <v>1</v>
      </c>
      <c r="AF32" s="1016" t="s">
        <v>144</v>
      </c>
      <c r="AG32" s="1017" t="s">
        <v>144</v>
      </c>
      <c r="AH32" s="1017" t="s">
        <v>144</v>
      </c>
      <c r="AI32" s="1017"/>
      <c r="AJ32" s="970">
        <v>0</v>
      </c>
      <c r="AK32" s="970">
        <v>0</v>
      </c>
      <c r="AL32" s="970">
        <v>1</v>
      </c>
      <c r="AM32" s="970">
        <v>4</v>
      </c>
      <c r="AN32" s="970">
        <v>0</v>
      </c>
      <c r="AO32" s="970">
        <v>1</v>
      </c>
      <c r="AP32" s="970">
        <v>2</v>
      </c>
      <c r="AQ32" s="970">
        <v>2</v>
      </c>
      <c r="AR32" s="970">
        <v>1</v>
      </c>
      <c r="AS32" s="917" t="s">
        <v>77</v>
      </c>
    </row>
    <row r="33" spans="1:45">
      <c r="A33" s="946" t="s">
        <v>78</v>
      </c>
      <c r="B33" s="1022">
        <f t="shared" si="8"/>
        <v>106</v>
      </c>
      <c r="C33" s="1040">
        <v>0</v>
      </c>
      <c r="D33" s="1040">
        <v>1</v>
      </c>
      <c r="E33" s="1040">
        <v>0</v>
      </c>
      <c r="F33" s="1040">
        <v>24</v>
      </c>
      <c r="G33" s="1040">
        <v>1</v>
      </c>
      <c r="H33" s="1040">
        <v>2</v>
      </c>
      <c r="I33" s="1040">
        <v>0</v>
      </c>
      <c r="J33" s="1040">
        <v>1</v>
      </c>
      <c r="K33" s="1040">
        <v>0</v>
      </c>
      <c r="L33" s="1040">
        <v>1</v>
      </c>
      <c r="M33" s="1041"/>
      <c r="N33" s="1041">
        <v>5</v>
      </c>
      <c r="O33" s="1041">
        <v>0</v>
      </c>
      <c r="P33" s="1041">
        <v>1</v>
      </c>
      <c r="Q33" s="1041">
        <v>16</v>
      </c>
      <c r="R33" s="1041">
        <v>0</v>
      </c>
      <c r="S33" s="1041">
        <v>1</v>
      </c>
      <c r="T33" s="1041">
        <v>7</v>
      </c>
      <c r="U33" s="1041">
        <v>0</v>
      </c>
      <c r="V33" s="1041">
        <v>1</v>
      </c>
      <c r="W33" s="1023" t="s">
        <v>79</v>
      </c>
      <c r="X33" s="946" t="s">
        <v>78</v>
      </c>
      <c r="Y33" s="1041">
        <v>0</v>
      </c>
      <c r="Z33" s="1041">
        <v>1</v>
      </c>
      <c r="AA33" s="1041">
        <v>0</v>
      </c>
      <c r="AB33" s="1041">
        <v>0</v>
      </c>
      <c r="AC33" s="1041">
        <v>20</v>
      </c>
      <c r="AD33" s="1041">
        <v>1</v>
      </c>
      <c r="AE33" s="1041">
        <v>1</v>
      </c>
      <c r="AF33" s="1016" t="s">
        <v>144</v>
      </c>
      <c r="AG33" s="1017" t="s">
        <v>144</v>
      </c>
      <c r="AH33" s="1017" t="s">
        <v>144</v>
      </c>
      <c r="AI33" s="1017"/>
      <c r="AJ33" s="970">
        <v>0</v>
      </c>
      <c r="AK33" s="970">
        <v>4</v>
      </c>
      <c r="AL33" s="970">
        <v>0</v>
      </c>
      <c r="AM33" s="970">
        <v>12</v>
      </c>
      <c r="AN33" s="970">
        <v>0</v>
      </c>
      <c r="AO33" s="970">
        <v>0</v>
      </c>
      <c r="AP33" s="970">
        <v>6</v>
      </c>
      <c r="AQ33" s="970">
        <v>0</v>
      </c>
      <c r="AR33" s="970">
        <v>0</v>
      </c>
      <c r="AS33" s="917" t="s">
        <v>79</v>
      </c>
    </row>
    <row r="34" spans="1:45">
      <c r="A34" s="946" t="s">
        <v>80</v>
      </c>
      <c r="B34" s="1022">
        <f t="shared" si="8"/>
        <v>58</v>
      </c>
      <c r="C34" s="1040">
        <v>0</v>
      </c>
      <c r="D34" s="1040">
        <v>1</v>
      </c>
      <c r="E34" s="1040">
        <v>0</v>
      </c>
      <c r="F34" s="1040">
        <v>10</v>
      </c>
      <c r="G34" s="1040">
        <v>0</v>
      </c>
      <c r="H34" s="1040">
        <v>2</v>
      </c>
      <c r="I34" s="1040">
        <v>0</v>
      </c>
      <c r="J34" s="1040">
        <v>0</v>
      </c>
      <c r="K34" s="1040">
        <v>0</v>
      </c>
      <c r="L34" s="1040">
        <v>1</v>
      </c>
      <c r="M34" s="1041"/>
      <c r="N34" s="1041">
        <v>4</v>
      </c>
      <c r="O34" s="1041">
        <v>0</v>
      </c>
      <c r="P34" s="1041">
        <v>1</v>
      </c>
      <c r="Q34" s="1041">
        <v>9</v>
      </c>
      <c r="R34" s="1041">
        <v>0</v>
      </c>
      <c r="S34" s="1041">
        <v>1</v>
      </c>
      <c r="T34" s="1041">
        <v>5</v>
      </c>
      <c r="U34" s="1041">
        <v>1</v>
      </c>
      <c r="V34" s="1041">
        <v>1</v>
      </c>
      <c r="W34" s="917" t="s">
        <v>81</v>
      </c>
      <c r="X34" s="946" t="s">
        <v>80</v>
      </c>
      <c r="Y34" s="1041">
        <v>0</v>
      </c>
      <c r="Z34" s="1041">
        <v>0</v>
      </c>
      <c r="AA34" s="1041">
        <v>0</v>
      </c>
      <c r="AB34" s="1041">
        <v>1</v>
      </c>
      <c r="AC34" s="1041">
        <v>9</v>
      </c>
      <c r="AD34" s="1041">
        <v>1</v>
      </c>
      <c r="AE34" s="1041">
        <v>1</v>
      </c>
      <c r="AF34" s="1016" t="s">
        <v>144</v>
      </c>
      <c r="AG34" s="1017" t="s">
        <v>144</v>
      </c>
      <c r="AH34" s="1017" t="s">
        <v>144</v>
      </c>
      <c r="AI34" s="1017"/>
      <c r="AJ34" s="970">
        <v>0</v>
      </c>
      <c r="AK34" s="970">
        <v>0</v>
      </c>
      <c r="AL34" s="970">
        <v>0</v>
      </c>
      <c r="AM34" s="970">
        <v>8</v>
      </c>
      <c r="AN34" s="970">
        <v>0</v>
      </c>
      <c r="AO34" s="970">
        <v>1</v>
      </c>
      <c r="AP34" s="970">
        <v>0</v>
      </c>
      <c r="AQ34" s="970">
        <v>1</v>
      </c>
      <c r="AR34" s="970">
        <v>0</v>
      </c>
      <c r="AS34" s="917" t="s">
        <v>81</v>
      </c>
    </row>
    <row r="35" spans="1:45">
      <c r="A35" s="946" t="s">
        <v>82</v>
      </c>
      <c r="B35" s="1022">
        <f t="shared" si="8"/>
        <v>64</v>
      </c>
      <c r="C35" s="1040">
        <v>0</v>
      </c>
      <c r="D35" s="1040">
        <v>1</v>
      </c>
      <c r="E35" s="1040">
        <v>0</v>
      </c>
      <c r="F35" s="1040">
        <v>12</v>
      </c>
      <c r="G35" s="1040">
        <v>0</v>
      </c>
      <c r="H35" s="1040">
        <v>2</v>
      </c>
      <c r="I35" s="1040">
        <v>0</v>
      </c>
      <c r="J35" s="1040">
        <v>0</v>
      </c>
      <c r="K35" s="1040">
        <v>0</v>
      </c>
      <c r="L35" s="1040">
        <v>0</v>
      </c>
      <c r="M35" s="1041"/>
      <c r="N35" s="1041">
        <v>4</v>
      </c>
      <c r="O35" s="1041">
        <v>0</v>
      </c>
      <c r="P35" s="1041">
        <v>1</v>
      </c>
      <c r="Q35" s="1041">
        <v>10</v>
      </c>
      <c r="R35" s="1041">
        <v>0</v>
      </c>
      <c r="S35" s="1041">
        <v>1</v>
      </c>
      <c r="T35" s="1041">
        <v>3</v>
      </c>
      <c r="U35" s="1041">
        <v>1</v>
      </c>
      <c r="V35" s="1041">
        <v>0</v>
      </c>
      <c r="W35" s="917" t="s">
        <v>83</v>
      </c>
      <c r="X35" s="946" t="s">
        <v>82</v>
      </c>
      <c r="Y35" s="1041">
        <v>1</v>
      </c>
      <c r="Z35" s="1041">
        <v>2</v>
      </c>
      <c r="AA35" s="1041">
        <v>0</v>
      </c>
      <c r="AB35" s="1041">
        <v>1</v>
      </c>
      <c r="AC35" s="1041">
        <v>12</v>
      </c>
      <c r="AD35" s="1041">
        <v>0</v>
      </c>
      <c r="AE35" s="1041">
        <v>1</v>
      </c>
      <c r="AF35" s="1016" t="s">
        <v>144</v>
      </c>
      <c r="AG35" s="1017" t="s">
        <v>144</v>
      </c>
      <c r="AH35" s="1017" t="s">
        <v>144</v>
      </c>
      <c r="AI35" s="1017"/>
      <c r="AJ35" s="970">
        <v>0</v>
      </c>
      <c r="AK35" s="970">
        <v>0</v>
      </c>
      <c r="AL35" s="970">
        <v>1</v>
      </c>
      <c r="AM35" s="970">
        <v>9</v>
      </c>
      <c r="AN35" s="970">
        <v>0</v>
      </c>
      <c r="AO35" s="970">
        <v>1</v>
      </c>
      <c r="AP35" s="970">
        <v>0</v>
      </c>
      <c r="AQ35" s="970">
        <v>1</v>
      </c>
      <c r="AR35" s="970">
        <v>0</v>
      </c>
      <c r="AS35" s="917" t="s">
        <v>83</v>
      </c>
    </row>
    <row r="36" spans="1:45">
      <c r="A36" s="946" t="s">
        <v>84</v>
      </c>
      <c r="B36" s="1022">
        <f t="shared" si="8"/>
        <v>64</v>
      </c>
      <c r="C36" s="1040">
        <v>0</v>
      </c>
      <c r="D36" s="1040">
        <v>1</v>
      </c>
      <c r="E36" s="1040">
        <v>0</v>
      </c>
      <c r="F36" s="1040">
        <v>12</v>
      </c>
      <c r="G36" s="1040">
        <v>0</v>
      </c>
      <c r="H36" s="1040">
        <v>2</v>
      </c>
      <c r="I36" s="1040">
        <v>0</v>
      </c>
      <c r="J36" s="1040">
        <v>0</v>
      </c>
      <c r="K36" s="1040">
        <v>0</v>
      </c>
      <c r="L36" s="1040">
        <v>1</v>
      </c>
      <c r="M36" s="1041"/>
      <c r="N36" s="1041">
        <v>3</v>
      </c>
      <c r="O36" s="1041">
        <v>0</v>
      </c>
      <c r="P36" s="1041">
        <v>1</v>
      </c>
      <c r="Q36" s="1041">
        <v>12</v>
      </c>
      <c r="R36" s="1041">
        <v>0</v>
      </c>
      <c r="S36" s="1041">
        <v>1</v>
      </c>
      <c r="T36" s="1041">
        <v>3</v>
      </c>
      <c r="U36" s="1041">
        <v>1</v>
      </c>
      <c r="V36" s="1041">
        <v>1</v>
      </c>
      <c r="W36" s="917" t="s">
        <v>85</v>
      </c>
      <c r="X36" s="946" t="s">
        <v>84</v>
      </c>
      <c r="Y36" s="1041">
        <v>0</v>
      </c>
      <c r="Z36" s="1041">
        <v>0</v>
      </c>
      <c r="AA36" s="1041">
        <v>0</v>
      </c>
      <c r="AB36" s="1041">
        <v>1</v>
      </c>
      <c r="AC36" s="1041">
        <v>13</v>
      </c>
      <c r="AD36" s="1041">
        <v>0</v>
      </c>
      <c r="AE36" s="1041">
        <v>1</v>
      </c>
      <c r="AF36" s="1016" t="s">
        <v>144</v>
      </c>
      <c r="AG36" s="1017" t="s">
        <v>144</v>
      </c>
      <c r="AH36" s="1017" t="s">
        <v>144</v>
      </c>
      <c r="AI36" s="1017"/>
      <c r="AJ36" s="970">
        <v>0</v>
      </c>
      <c r="AK36" s="970">
        <v>0</v>
      </c>
      <c r="AL36" s="970">
        <v>1</v>
      </c>
      <c r="AM36" s="970">
        <v>8</v>
      </c>
      <c r="AN36" s="970">
        <v>0</v>
      </c>
      <c r="AO36" s="970">
        <v>1</v>
      </c>
      <c r="AP36" s="970">
        <v>0</v>
      </c>
      <c r="AQ36" s="970">
        <v>1</v>
      </c>
      <c r="AR36" s="970">
        <v>0</v>
      </c>
      <c r="AS36" s="917" t="s">
        <v>85</v>
      </c>
    </row>
    <row r="37" spans="1:45">
      <c r="A37" s="947" t="s">
        <v>86</v>
      </c>
      <c r="B37" s="1018">
        <f>SUM(B38:B47)</f>
        <v>644</v>
      </c>
      <c r="C37" s="1018">
        <v>1</v>
      </c>
      <c r="D37" s="1018">
        <f>SUM(D38:D47)</f>
        <v>10</v>
      </c>
      <c r="E37" s="988">
        <f>SUM(E38:E47)</f>
        <v>3</v>
      </c>
      <c r="F37" s="988">
        <f>SUM(F38:F47)</f>
        <v>147</v>
      </c>
      <c r="G37" s="988">
        <f t="shared" ref="G37:K37" si="9">SUM(G38:G47)</f>
        <v>0</v>
      </c>
      <c r="H37" s="988">
        <f t="shared" si="9"/>
        <v>19</v>
      </c>
      <c r="I37" s="988">
        <f t="shared" si="9"/>
        <v>0</v>
      </c>
      <c r="J37" s="988">
        <f t="shared" si="9"/>
        <v>2</v>
      </c>
      <c r="K37" s="988">
        <f t="shared" si="9"/>
        <v>1</v>
      </c>
      <c r="L37" s="974">
        <f>SUM(L38:L47)</f>
        <v>3</v>
      </c>
      <c r="M37" s="1021"/>
      <c r="N37" s="987">
        <f t="shared" ref="N37:V37" si="10">SUM(N38:N47)</f>
        <v>35</v>
      </c>
      <c r="O37" s="987">
        <f t="shared" si="10"/>
        <v>1</v>
      </c>
      <c r="P37" s="987">
        <f t="shared" si="10"/>
        <v>11</v>
      </c>
      <c r="Q37" s="987">
        <f t="shared" si="10"/>
        <v>91</v>
      </c>
      <c r="R37" s="987">
        <f t="shared" si="10"/>
        <v>1</v>
      </c>
      <c r="S37" s="987">
        <f t="shared" si="10"/>
        <v>11</v>
      </c>
      <c r="T37" s="1042">
        <f t="shared" si="10"/>
        <v>50</v>
      </c>
      <c r="U37" s="987">
        <f t="shared" si="10"/>
        <v>8</v>
      </c>
      <c r="V37" s="987">
        <f t="shared" si="10"/>
        <v>9</v>
      </c>
      <c r="W37" s="948" t="s">
        <v>87</v>
      </c>
      <c r="X37" s="947" t="s">
        <v>86</v>
      </c>
      <c r="Y37" s="987">
        <f t="shared" ref="Y37:AE37" si="11">SUM(Y38:Y47)</f>
        <v>2</v>
      </c>
      <c r="Z37" s="987">
        <f t="shared" si="11"/>
        <v>1</v>
      </c>
      <c r="AA37" s="987">
        <f t="shared" si="11"/>
        <v>1</v>
      </c>
      <c r="AB37" s="987">
        <f t="shared" si="11"/>
        <v>9</v>
      </c>
      <c r="AC37" s="987">
        <f t="shared" si="11"/>
        <v>136</v>
      </c>
      <c r="AD37" s="987">
        <f t="shared" si="11"/>
        <v>6</v>
      </c>
      <c r="AE37" s="987">
        <f t="shared" si="11"/>
        <v>5</v>
      </c>
      <c r="AF37" s="987" t="s">
        <v>717</v>
      </c>
      <c r="AG37" s="987" t="s">
        <v>717</v>
      </c>
      <c r="AH37" s="987" t="s">
        <v>717</v>
      </c>
      <c r="AI37" s="987"/>
      <c r="AJ37" s="987">
        <f t="shared" ref="AJ37:AR37" si="12">SUM(AJ38:AJ47)</f>
        <v>0</v>
      </c>
      <c r="AK37" s="987">
        <f t="shared" si="12"/>
        <v>5</v>
      </c>
      <c r="AL37" s="987">
        <f t="shared" si="12"/>
        <v>3</v>
      </c>
      <c r="AM37" s="987">
        <f t="shared" si="12"/>
        <v>53</v>
      </c>
      <c r="AN37" s="987">
        <f t="shared" si="12"/>
        <v>1</v>
      </c>
      <c r="AO37" s="987">
        <f t="shared" si="12"/>
        <v>6</v>
      </c>
      <c r="AP37" s="987">
        <f t="shared" si="12"/>
        <v>4</v>
      </c>
      <c r="AQ37" s="987">
        <f t="shared" si="12"/>
        <v>9</v>
      </c>
      <c r="AR37" s="987">
        <f t="shared" si="12"/>
        <v>1</v>
      </c>
      <c r="AS37" s="948" t="s">
        <v>87</v>
      </c>
    </row>
    <row r="38" spans="1:45">
      <c r="A38" s="946" t="s">
        <v>88</v>
      </c>
      <c r="B38" s="1022">
        <f t="shared" si="8"/>
        <v>63</v>
      </c>
      <c r="C38" s="1040"/>
      <c r="D38" s="1040">
        <v>1</v>
      </c>
      <c r="E38" s="1040">
        <v>0</v>
      </c>
      <c r="F38" s="1040">
        <v>15</v>
      </c>
      <c r="G38" s="1040">
        <v>0</v>
      </c>
      <c r="H38" s="1040">
        <v>1</v>
      </c>
      <c r="I38" s="1040">
        <v>0</v>
      </c>
      <c r="J38" s="1040">
        <v>0</v>
      </c>
      <c r="K38" s="1040">
        <v>0</v>
      </c>
      <c r="L38" s="1040">
        <v>1</v>
      </c>
      <c r="M38" s="1041"/>
      <c r="N38" s="1041">
        <v>3</v>
      </c>
      <c r="O38" s="1041">
        <v>1</v>
      </c>
      <c r="P38" s="1041">
        <v>1</v>
      </c>
      <c r="Q38" s="1041">
        <v>5</v>
      </c>
      <c r="R38" s="1041">
        <v>1</v>
      </c>
      <c r="S38" s="1041">
        <v>1</v>
      </c>
      <c r="T38" s="1041">
        <v>4</v>
      </c>
      <c r="U38" s="1041">
        <v>1</v>
      </c>
      <c r="V38" s="1041">
        <v>1</v>
      </c>
      <c r="W38" s="917" t="s">
        <v>89</v>
      </c>
      <c r="X38" s="946" t="s">
        <v>88</v>
      </c>
      <c r="Y38" s="1041">
        <v>1</v>
      </c>
      <c r="Z38" s="1041">
        <v>1</v>
      </c>
      <c r="AA38" s="1041">
        <v>1</v>
      </c>
      <c r="AB38" s="1041">
        <v>2</v>
      </c>
      <c r="AC38" s="1041">
        <v>12</v>
      </c>
      <c r="AD38" s="1041">
        <v>1</v>
      </c>
      <c r="AE38" s="1041">
        <v>1</v>
      </c>
      <c r="AF38" s="1016" t="s">
        <v>144</v>
      </c>
      <c r="AG38" s="1017" t="s">
        <v>144</v>
      </c>
      <c r="AH38" s="1017" t="s">
        <v>144</v>
      </c>
      <c r="AI38" s="1017"/>
      <c r="AJ38" s="1041" t="s">
        <v>719</v>
      </c>
      <c r="AK38" s="1041">
        <v>3</v>
      </c>
      <c r="AL38" s="970">
        <v>0</v>
      </c>
      <c r="AM38" s="1041">
        <v>2</v>
      </c>
      <c r="AN38" s="970">
        <v>0</v>
      </c>
      <c r="AO38" s="1041">
        <v>1</v>
      </c>
      <c r="AP38" s="970">
        <v>1</v>
      </c>
      <c r="AQ38" s="1041">
        <v>1</v>
      </c>
      <c r="AR38" s="970">
        <v>0</v>
      </c>
      <c r="AS38" s="917" t="s">
        <v>89</v>
      </c>
    </row>
    <row r="39" spans="1:45">
      <c r="A39" s="946" t="s">
        <v>90</v>
      </c>
      <c r="B39" s="1022">
        <f t="shared" si="8"/>
        <v>32</v>
      </c>
      <c r="C39" s="1040">
        <v>0</v>
      </c>
      <c r="D39" s="1040">
        <v>1</v>
      </c>
      <c r="E39" s="1040">
        <v>0</v>
      </c>
      <c r="F39" s="1040">
        <v>8</v>
      </c>
      <c r="G39" s="1040">
        <v>0</v>
      </c>
      <c r="H39" s="1040">
        <v>1</v>
      </c>
      <c r="I39" s="1040">
        <v>0</v>
      </c>
      <c r="J39" s="1040">
        <v>0</v>
      </c>
      <c r="K39" s="1040">
        <v>0</v>
      </c>
      <c r="L39" s="1040">
        <v>0</v>
      </c>
      <c r="M39" s="1041"/>
      <c r="N39" s="1041">
        <v>3</v>
      </c>
      <c r="O39" s="1041">
        <v>0</v>
      </c>
      <c r="P39" s="1041">
        <v>1</v>
      </c>
      <c r="Q39" s="1041">
        <v>5</v>
      </c>
      <c r="R39" s="1041">
        <v>0</v>
      </c>
      <c r="S39" s="1041">
        <v>1</v>
      </c>
      <c r="T39" s="1041">
        <v>2</v>
      </c>
      <c r="U39" s="1041">
        <v>1</v>
      </c>
      <c r="V39" s="1041">
        <v>1</v>
      </c>
      <c r="W39" s="917" t="s">
        <v>91</v>
      </c>
      <c r="X39" s="946" t="s">
        <v>90</v>
      </c>
      <c r="Y39" s="1041">
        <v>0</v>
      </c>
      <c r="Z39" s="1041">
        <v>0</v>
      </c>
      <c r="AA39" s="1041">
        <v>0</v>
      </c>
      <c r="AB39" s="1041">
        <v>1</v>
      </c>
      <c r="AC39" s="1041">
        <v>5</v>
      </c>
      <c r="AD39" s="1041">
        <v>0</v>
      </c>
      <c r="AE39" s="1041">
        <v>0</v>
      </c>
      <c r="AF39" s="1016" t="s">
        <v>144</v>
      </c>
      <c r="AG39" s="1017" t="s">
        <v>144</v>
      </c>
      <c r="AH39" s="1017" t="s">
        <v>144</v>
      </c>
      <c r="AI39" s="1017"/>
      <c r="AJ39" s="1041" t="s">
        <v>720</v>
      </c>
      <c r="AK39" s="1041">
        <v>0</v>
      </c>
      <c r="AL39" s="970">
        <v>0</v>
      </c>
      <c r="AM39" s="1041">
        <v>2</v>
      </c>
      <c r="AN39" s="970">
        <v>0</v>
      </c>
      <c r="AO39" s="1041">
        <v>0</v>
      </c>
      <c r="AP39" s="970">
        <v>0</v>
      </c>
      <c r="AQ39" s="1041">
        <v>0</v>
      </c>
      <c r="AR39" s="970">
        <v>0</v>
      </c>
      <c r="AS39" s="917" t="s">
        <v>91</v>
      </c>
    </row>
    <row r="40" spans="1:45">
      <c r="A40" s="946" t="s">
        <v>92</v>
      </c>
      <c r="B40" s="1022">
        <f t="shared" si="8"/>
        <v>131</v>
      </c>
      <c r="C40" s="1040">
        <v>0</v>
      </c>
      <c r="D40" s="1040">
        <v>1</v>
      </c>
      <c r="E40" s="1040">
        <v>3</v>
      </c>
      <c r="F40" s="1040">
        <v>39</v>
      </c>
      <c r="G40" s="1040">
        <v>0</v>
      </c>
      <c r="H40" s="1040">
        <v>4</v>
      </c>
      <c r="I40" s="1040">
        <v>0</v>
      </c>
      <c r="J40" s="1040">
        <v>0</v>
      </c>
      <c r="K40" s="1040">
        <v>0</v>
      </c>
      <c r="L40" s="1040">
        <v>0</v>
      </c>
      <c r="M40" s="1041"/>
      <c r="N40" s="1041">
        <v>7</v>
      </c>
      <c r="O40" s="1041">
        <v>0</v>
      </c>
      <c r="P40" s="1041">
        <v>2</v>
      </c>
      <c r="Q40" s="1041">
        <v>14</v>
      </c>
      <c r="R40" s="1041">
        <v>0</v>
      </c>
      <c r="S40" s="1041">
        <v>2</v>
      </c>
      <c r="T40" s="1041">
        <v>9</v>
      </c>
      <c r="U40" s="1041">
        <v>1</v>
      </c>
      <c r="V40" s="1041">
        <v>1</v>
      </c>
      <c r="W40" s="917" t="s">
        <v>93</v>
      </c>
      <c r="X40" s="946" t="s">
        <v>92</v>
      </c>
      <c r="Y40" s="1041">
        <v>1</v>
      </c>
      <c r="Z40" s="1041">
        <v>0</v>
      </c>
      <c r="AA40" s="1041">
        <v>0</v>
      </c>
      <c r="AB40" s="1041">
        <v>1</v>
      </c>
      <c r="AC40" s="1041">
        <v>31</v>
      </c>
      <c r="AD40" s="1041">
        <v>2</v>
      </c>
      <c r="AE40" s="1041">
        <v>0</v>
      </c>
      <c r="AF40" s="1016" t="s">
        <v>144</v>
      </c>
      <c r="AG40" s="1017" t="s">
        <v>144</v>
      </c>
      <c r="AH40" s="1017" t="s">
        <v>144</v>
      </c>
      <c r="AI40" s="1017"/>
      <c r="AJ40" s="1041" t="s">
        <v>720</v>
      </c>
      <c r="AK40" s="1041">
        <v>0</v>
      </c>
      <c r="AL40" s="970">
        <v>1</v>
      </c>
      <c r="AM40" s="1041">
        <v>7</v>
      </c>
      <c r="AN40" s="970">
        <v>1</v>
      </c>
      <c r="AO40" s="1041">
        <v>1</v>
      </c>
      <c r="AP40" s="970">
        <v>1</v>
      </c>
      <c r="AQ40" s="1041">
        <v>2</v>
      </c>
      <c r="AR40" s="970">
        <v>0</v>
      </c>
      <c r="AS40" s="917" t="s">
        <v>93</v>
      </c>
    </row>
    <row r="41" spans="1:45">
      <c r="A41" s="946" t="s">
        <v>94</v>
      </c>
      <c r="B41" s="1022">
        <f t="shared" si="8"/>
        <v>33</v>
      </c>
      <c r="C41" s="1040">
        <v>0</v>
      </c>
      <c r="D41" s="1040">
        <v>1</v>
      </c>
      <c r="E41" s="1040">
        <v>0</v>
      </c>
      <c r="F41" s="1040">
        <v>8</v>
      </c>
      <c r="G41" s="1040">
        <v>0</v>
      </c>
      <c r="H41" s="1040">
        <v>1</v>
      </c>
      <c r="I41" s="1040">
        <v>0</v>
      </c>
      <c r="J41" s="1040">
        <v>0</v>
      </c>
      <c r="K41" s="1040">
        <v>0</v>
      </c>
      <c r="L41" s="1040">
        <v>0</v>
      </c>
      <c r="M41" s="1041"/>
      <c r="N41" s="1041">
        <v>3</v>
      </c>
      <c r="O41" s="1041">
        <v>0</v>
      </c>
      <c r="P41" s="1041">
        <v>1</v>
      </c>
      <c r="Q41" s="1041">
        <v>4</v>
      </c>
      <c r="R41" s="1041">
        <v>0</v>
      </c>
      <c r="S41" s="1041">
        <v>1</v>
      </c>
      <c r="T41" s="1041">
        <v>2</v>
      </c>
      <c r="U41" s="1041">
        <v>0</v>
      </c>
      <c r="V41" s="1041">
        <v>1</v>
      </c>
      <c r="W41" s="917" t="s">
        <v>95</v>
      </c>
      <c r="X41" s="946" t="s">
        <v>94</v>
      </c>
      <c r="Y41" s="1041">
        <v>0</v>
      </c>
      <c r="Z41" s="1041">
        <v>0</v>
      </c>
      <c r="AA41" s="1041">
        <v>0</v>
      </c>
      <c r="AB41" s="1041">
        <v>0</v>
      </c>
      <c r="AC41" s="1041">
        <v>6</v>
      </c>
      <c r="AD41" s="1041">
        <v>0</v>
      </c>
      <c r="AE41" s="1041">
        <v>1</v>
      </c>
      <c r="AF41" s="1016" t="s">
        <v>144</v>
      </c>
      <c r="AG41" s="1017" t="s">
        <v>144</v>
      </c>
      <c r="AH41" s="1017" t="s">
        <v>144</v>
      </c>
      <c r="AI41" s="1017"/>
      <c r="AJ41" s="1041" t="s">
        <v>719</v>
      </c>
      <c r="AK41" s="1041">
        <v>0</v>
      </c>
      <c r="AL41" s="970">
        <v>0</v>
      </c>
      <c r="AM41" s="1041">
        <v>2</v>
      </c>
      <c r="AN41" s="970">
        <v>0</v>
      </c>
      <c r="AO41" s="1041">
        <v>0</v>
      </c>
      <c r="AP41" s="970">
        <v>2</v>
      </c>
      <c r="AQ41" s="1041">
        <v>0</v>
      </c>
      <c r="AR41" s="970">
        <v>0</v>
      </c>
      <c r="AS41" s="917" t="s">
        <v>95</v>
      </c>
    </row>
    <row r="42" spans="1:45">
      <c r="A42" s="946" t="s">
        <v>96</v>
      </c>
      <c r="B42" s="1022">
        <f t="shared" si="8"/>
        <v>80</v>
      </c>
      <c r="C42" s="1040">
        <v>0</v>
      </c>
      <c r="D42" s="1040">
        <v>1</v>
      </c>
      <c r="E42" s="1040">
        <v>0</v>
      </c>
      <c r="F42" s="1040">
        <v>16</v>
      </c>
      <c r="G42" s="1040">
        <v>0</v>
      </c>
      <c r="H42" s="1040">
        <v>2</v>
      </c>
      <c r="I42" s="1040">
        <v>0</v>
      </c>
      <c r="J42" s="1040">
        <v>1</v>
      </c>
      <c r="K42" s="1040">
        <v>1</v>
      </c>
      <c r="L42" s="1040">
        <v>0</v>
      </c>
      <c r="M42" s="1041"/>
      <c r="N42" s="1041">
        <v>2</v>
      </c>
      <c r="O42" s="1041">
        <v>0</v>
      </c>
      <c r="P42" s="1041">
        <v>1</v>
      </c>
      <c r="Q42" s="1041">
        <v>15</v>
      </c>
      <c r="R42" s="1041">
        <v>0</v>
      </c>
      <c r="S42" s="1041">
        <v>1</v>
      </c>
      <c r="T42" s="1041">
        <v>8</v>
      </c>
      <c r="U42" s="1041">
        <v>1</v>
      </c>
      <c r="V42" s="1041">
        <v>1</v>
      </c>
      <c r="W42" s="917" t="s">
        <v>97</v>
      </c>
      <c r="X42" s="946" t="s">
        <v>96</v>
      </c>
      <c r="Y42" s="1041">
        <v>0</v>
      </c>
      <c r="Z42" s="1041">
        <v>0</v>
      </c>
      <c r="AA42" s="1041">
        <v>0</v>
      </c>
      <c r="AB42" s="1041">
        <v>1</v>
      </c>
      <c r="AC42" s="1041">
        <v>17</v>
      </c>
      <c r="AD42" s="1041">
        <v>1</v>
      </c>
      <c r="AE42" s="1041">
        <v>0</v>
      </c>
      <c r="AF42" s="1016" t="s">
        <v>144</v>
      </c>
      <c r="AG42" s="1017" t="s">
        <v>144</v>
      </c>
      <c r="AH42" s="1017" t="s">
        <v>144</v>
      </c>
      <c r="AI42" s="1017"/>
      <c r="AJ42" s="1041" t="s">
        <v>720</v>
      </c>
      <c r="AK42" s="1041">
        <v>2</v>
      </c>
      <c r="AL42" s="970">
        <v>0</v>
      </c>
      <c r="AM42" s="1041">
        <v>8</v>
      </c>
      <c r="AN42" s="970">
        <v>0</v>
      </c>
      <c r="AO42" s="1041">
        <v>1</v>
      </c>
      <c r="AP42" s="970">
        <v>0</v>
      </c>
      <c r="AQ42" s="1041">
        <v>0</v>
      </c>
      <c r="AR42" s="970">
        <v>0</v>
      </c>
      <c r="AS42" s="917" t="s">
        <v>97</v>
      </c>
    </row>
    <row r="43" spans="1:45">
      <c r="A43" s="949" t="s">
        <v>98</v>
      </c>
      <c r="B43" s="1022">
        <f t="shared" si="8"/>
        <v>93</v>
      </c>
      <c r="C43" s="1040">
        <v>0</v>
      </c>
      <c r="D43" s="1040">
        <v>1</v>
      </c>
      <c r="E43" s="1040">
        <v>0</v>
      </c>
      <c r="F43" s="1040">
        <v>20</v>
      </c>
      <c r="G43" s="1040">
        <v>0</v>
      </c>
      <c r="H43" s="1040">
        <v>2</v>
      </c>
      <c r="I43" s="1040">
        <v>0</v>
      </c>
      <c r="J43" s="1040">
        <v>1</v>
      </c>
      <c r="K43" s="1040">
        <v>0</v>
      </c>
      <c r="L43" s="1040">
        <v>0</v>
      </c>
      <c r="M43" s="1041"/>
      <c r="N43" s="1041">
        <v>9</v>
      </c>
      <c r="O43" s="1041">
        <v>0</v>
      </c>
      <c r="P43" s="1041">
        <v>1</v>
      </c>
      <c r="Q43" s="1041">
        <v>12</v>
      </c>
      <c r="R43" s="1041">
        <v>0</v>
      </c>
      <c r="S43" s="1041">
        <v>1</v>
      </c>
      <c r="T43" s="1041">
        <v>8</v>
      </c>
      <c r="U43" s="1041">
        <v>1</v>
      </c>
      <c r="V43" s="1041">
        <v>1</v>
      </c>
      <c r="W43" s="917" t="s">
        <v>99</v>
      </c>
      <c r="X43" s="946" t="s">
        <v>98</v>
      </c>
      <c r="Y43" s="1041">
        <v>0</v>
      </c>
      <c r="Z43" s="1041">
        <v>0</v>
      </c>
      <c r="AA43" s="1041">
        <v>0</v>
      </c>
      <c r="AB43" s="1041">
        <v>1</v>
      </c>
      <c r="AC43" s="1041">
        <v>19</v>
      </c>
      <c r="AD43" s="1041">
        <v>1</v>
      </c>
      <c r="AE43" s="1041">
        <v>1</v>
      </c>
      <c r="AF43" s="1016" t="s">
        <v>144</v>
      </c>
      <c r="AG43" s="1017" t="s">
        <v>144</v>
      </c>
      <c r="AH43" s="1017"/>
      <c r="AI43" s="1017"/>
      <c r="AJ43" s="1041" t="s">
        <v>720</v>
      </c>
      <c r="AK43" s="1041">
        <v>0</v>
      </c>
      <c r="AL43" s="970">
        <v>1</v>
      </c>
      <c r="AM43" s="1041">
        <v>10</v>
      </c>
      <c r="AN43" s="970">
        <v>0</v>
      </c>
      <c r="AO43" s="1041">
        <v>1</v>
      </c>
      <c r="AP43" s="970">
        <v>0</v>
      </c>
      <c r="AQ43" s="1041">
        <v>2</v>
      </c>
      <c r="AR43" s="970">
        <v>0</v>
      </c>
      <c r="AS43" s="950" t="s">
        <v>99</v>
      </c>
    </row>
    <row r="44" spans="1:45">
      <c r="A44" s="946" t="s">
        <v>100</v>
      </c>
      <c r="B44" s="1022">
        <f t="shared" si="8"/>
        <v>52</v>
      </c>
      <c r="C44" s="1040">
        <v>0</v>
      </c>
      <c r="D44" s="1040">
        <v>1</v>
      </c>
      <c r="E44" s="1040">
        <v>0</v>
      </c>
      <c r="F44" s="1040">
        <v>11</v>
      </c>
      <c r="G44" s="1040">
        <v>0</v>
      </c>
      <c r="H44" s="1040">
        <v>2</v>
      </c>
      <c r="I44" s="1040">
        <v>0</v>
      </c>
      <c r="J44" s="1040">
        <v>0</v>
      </c>
      <c r="K44" s="1040">
        <v>0</v>
      </c>
      <c r="L44" s="1040">
        <v>1</v>
      </c>
      <c r="M44" s="1041"/>
      <c r="N44" s="1041">
        <v>2</v>
      </c>
      <c r="O44" s="1041">
        <v>0</v>
      </c>
      <c r="P44" s="1041">
        <v>1</v>
      </c>
      <c r="Q44" s="1041">
        <v>9</v>
      </c>
      <c r="R44" s="1041">
        <v>0</v>
      </c>
      <c r="S44" s="1041">
        <v>1</v>
      </c>
      <c r="T44" s="1041">
        <v>5</v>
      </c>
      <c r="U44" s="1041">
        <v>0</v>
      </c>
      <c r="V44" s="1041">
        <v>0</v>
      </c>
      <c r="W44" s="917" t="s">
        <v>101</v>
      </c>
      <c r="X44" s="946" t="s">
        <v>100</v>
      </c>
      <c r="Y44" s="1041">
        <v>0</v>
      </c>
      <c r="Z44" s="1041">
        <v>0</v>
      </c>
      <c r="AA44" s="1041">
        <v>0</v>
      </c>
      <c r="AB44" s="1041">
        <v>0</v>
      </c>
      <c r="AC44" s="1041">
        <v>11</v>
      </c>
      <c r="AD44" s="1041">
        <v>0</v>
      </c>
      <c r="AE44" s="1041">
        <v>0</v>
      </c>
      <c r="AF44" s="1016" t="s">
        <v>144</v>
      </c>
      <c r="AG44" s="1017" t="s">
        <v>144</v>
      </c>
      <c r="AH44" s="1017" t="s">
        <v>144</v>
      </c>
      <c r="AI44" s="1017"/>
      <c r="AJ44" s="1041" t="s">
        <v>719</v>
      </c>
      <c r="AK44" s="1041">
        <v>0</v>
      </c>
      <c r="AL44" s="970">
        <v>0</v>
      </c>
      <c r="AM44" s="1041">
        <v>8</v>
      </c>
      <c r="AN44" s="970">
        <v>0</v>
      </c>
      <c r="AO44" s="1041">
        <v>0</v>
      </c>
      <c r="AP44" s="970">
        <v>0</v>
      </c>
      <c r="AQ44" s="1041">
        <v>0</v>
      </c>
      <c r="AR44" s="970">
        <v>0</v>
      </c>
      <c r="AS44" s="917" t="s">
        <v>101</v>
      </c>
    </row>
    <row r="45" spans="1:45">
      <c r="A45" s="946" t="s">
        <v>102</v>
      </c>
      <c r="B45" s="1022">
        <f t="shared" si="8"/>
        <v>75</v>
      </c>
      <c r="C45" s="1040">
        <v>0</v>
      </c>
      <c r="D45" s="1040">
        <v>1</v>
      </c>
      <c r="E45" s="1040">
        <v>0</v>
      </c>
      <c r="F45" s="1040">
        <v>14</v>
      </c>
      <c r="G45" s="1040">
        <v>0</v>
      </c>
      <c r="H45" s="1040">
        <v>2</v>
      </c>
      <c r="I45" s="1040">
        <v>0</v>
      </c>
      <c r="J45" s="1040">
        <v>0</v>
      </c>
      <c r="K45" s="1040">
        <v>0</v>
      </c>
      <c r="L45" s="1040">
        <v>0</v>
      </c>
      <c r="M45" s="1041"/>
      <c r="N45" s="1041">
        <v>0</v>
      </c>
      <c r="O45" s="1041">
        <v>0</v>
      </c>
      <c r="P45" s="1041">
        <v>1</v>
      </c>
      <c r="Q45" s="1041">
        <v>14</v>
      </c>
      <c r="R45" s="1041">
        <v>0</v>
      </c>
      <c r="S45" s="1041">
        <v>1</v>
      </c>
      <c r="T45" s="1041">
        <v>7</v>
      </c>
      <c r="U45" s="1041">
        <v>1</v>
      </c>
      <c r="V45" s="1041">
        <v>1</v>
      </c>
      <c r="W45" s="917" t="s">
        <v>103</v>
      </c>
      <c r="X45" s="946" t="s">
        <v>102</v>
      </c>
      <c r="Y45" s="1041">
        <v>0</v>
      </c>
      <c r="Z45" s="1041">
        <v>0</v>
      </c>
      <c r="AA45" s="1041">
        <v>0</v>
      </c>
      <c r="AB45" s="1041">
        <v>1</v>
      </c>
      <c r="AC45" s="1041">
        <v>18</v>
      </c>
      <c r="AD45" s="1041">
        <v>1</v>
      </c>
      <c r="AE45" s="1041">
        <v>1</v>
      </c>
      <c r="AF45" s="1016" t="s">
        <v>144</v>
      </c>
      <c r="AG45" s="1017" t="s">
        <v>144</v>
      </c>
      <c r="AH45" s="1017" t="s">
        <v>144</v>
      </c>
      <c r="AI45" s="1017"/>
      <c r="AJ45" s="1041" t="s">
        <v>720</v>
      </c>
      <c r="AK45" s="1041">
        <v>0</v>
      </c>
      <c r="AL45" s="970">
        <v>0</v>
      </c>
      <c r="AM45" s="1041">
        <v>8</v>
      </c>
      <c r="AN45" s="970">
        <v>0</v>
      </c>
      <c r="AO45" s="1041">
        <v>1</v>
      </c>
      <c r="AP45" s="970">
        <v>0</v>
      </c>
      <c r="AQ45" s="1041">
        <v>2</v>
      </c>
      <c r="AR45" s="970">
        <v>1</v>
      </c>
      <c r="AS45" s="917" t="s">
        <v>103</v>
      </c>
    </row>
    <row r="46" spans="1:45">
      <c r="A46" s="946" t="s">
        <v>104</v>
      </c>
      <c r="B46" s="1022">
        <f t="shared" si="8"/>
        <v>46</v>
      </c>
      <c r="C46" s="1040">
        <v>0</v>
      </c>
      <c r="D46" s="1040">
        <v>1</v>
      </c>
      <c r="E46" s="1040">
        <v>0</v>
      </c>
      <c r="F46" s="1040">
        <v>10</v>
      </c>
      <c r="G46" s="1040">
        <v>0</v>
      </c>
      <c r="H46" s="1040">
        <v>2</v>
      </c>
      <c r="I46" s="1040">
        <v>0</v>
      </c>
      <c r="J46" s="1040">
        <v>0</v>
      </c>
      <c r="K46" s="1040">
        <v>0</v>
      </c>
      <c r="L46" s="1040">
        <v>0</v>
      </c>
      <c r="M46" s="1041"/>
      <c r="N46" s="1041">
        <v>3</v>
      </c>
      <c r="O46" s="1041">
        <v>0</v>
      </c>
      <c r="P46" s="1041">
        <v>1</v>
      </c>
      <c r="Q46" s="1041">
        <v>7</v>
      </c>
      <c r="R46" s="1041">
        <v>0</v>
      </c>
      <c r="S46" s="1041">
        <v>1</v>
      </c>
      <c r="T46" s="1041">
        <v>3</v>
      </c>
      <c r="U46" s="1041">
        <v>1</v>
      </c>
      <c r="V46" s="1041">
        <v>1</v>
      </c>
      <c r="W46" s="917" t="s">
        <v>105</v>
      </c>
      <c r="X46" s="946" t="s">
        <v>104</v>
      </c>
      <c r="Y46" s="1041">
        <v>0</v>
      </c>
      <c r="Z46" s="1041">
        <v>0</v>
      </c>
      <c r="AA46" s="1041">
        <v>0</v>
      </c>
      <c r="AB46" s="1041">
        <v>1</v>
      </c>
      <c r="AC46" s="1041">
        <v>9</v>
      </c>
      <c r="AD46" s="1041">
        <v>0</v>
      </c>
      <c r="AE46" s="1041">
        <v>0</v>
      </c>
      <c r="AF46" s="1016" t="s">
        <v>144</v>
      </c>
      <c r="AG46" s="1017" t="s">
        <v>144</v>
      </c>
      <c r="AH46" s="1017" t="s">
        <v>144</v>
      </c>
      <c r="AI46" s="1017"/>
      <c r="AJ46" s="1041" t="s">
        <v>719</v>
      </c>
      <c r="AK46" s="1041">
        <v>0</v>
      </c>
      <c r="AL46" s="970">
        <v>1</v>
      </c>
      <c r="AM46" s="1041">
        <v>4</v>
      </c>
      <c r="AN46" s="970">
        <v>0</v>
      </c>
      <c r="AO46" s="1041">
        <v>0</v>
      </c>
      <c r="AP46" s="970">
        <v>0</v>
      </c>
      <c r="AQ46" s="1041">
        <v>1</v>
      </c>
      <c r="AR46" s="970">
        <v>0</v>
      </c>
      <c r="AS46" s="917" t="s">
        <v>105</v>
      </c>
    </row>
    <row r="47" spans="1:45">
      <c r="A47" s="946" t="s">
        <v>106</v>
      </c>
      <c r="B47" s="1022">
        <f t="shared" si="8"/>
        <v>39</v>
      </c>
      <c r="C47" s="1040">
        <v>0</v>
      </c>
      <c r="D47" s="1040">
        <v>1</v>
      </c>
      <c r="E47" s="1040">
        <v>0</v>
      </c>
      <c r="F47" s="1040">
        <v>6</v>
      </c>
      <c r="G47" s="1040">
        <v>0</v>
      </c>
      <c r="H47" s="1040">
        <v>2</v>
      </c>
      <c r="I47" s="1040">
        <v>0</v>
      </c>
      <c r="J47" s="1040">
        <v>0</v>
      </c>
      <c r="K47" s="1040">
        <v>0</v>
      </c>
      <c r="L47" s="1040">
        <v>1</v>
      </c>
      <c r="M47" s="1041"/>
      <c r="N47" s="1041">
        <v>3</v>
      </c>
      <c r="O47" s="1041">
        <v>0</v>
      </c>
      <c r="P47" s="1041">
        <v>1</v>
      </c>
      <c r="Q47" s="1041">
        <v>6</v>
      </c>
      <c r="R47" s="1041">
        <v>0</v>
      </c>
      <c r="S47" s="1041">
        <v>1</v>
      </c>
      <c r="T47" s="1041">
        <v>2</v>
      </c>
      <c r="U47" s="1041">
        <v>1</v>
      </c>
      <c r="V47" s="1041">
        <v>1</v>
      </c>
      <c r="W47" s="917" t="s">
        <v>107</v>
      </c>
      <c r="X47" s="946" t="s">
        <v>106</v>
      </c>
      <c r="Y47" s="1041">
        <v>0</v>
      </c>
      <c r="Z47" s="1041">
        <v>0</v>
      </c>
      <c r="AA47" s="1041">
        <v>0</v>
      </c>
      <c r="AB47" s="1041">
        <v>1</v>
      </c>
      <c r="AC47" s="1041">
        <v>8</v>
      </c>
      <c r="AD47" s="1041">
        <v>0</v>
      </c>
      <c r="AE47" s="1041">
        <v>1</v>
      </c>
      <c r="AF47" s="1016" t="s">
        <v>144</v>
      </c>
      <c r="AG47" s="1017" t="s">
        <v>144</v>
      </c>
      <c r="AH47" s="1017" t="s">
        <v>144</v>
      </c>
      <c r="AI47" s="1017"/>
      <c r="AJ47" s="1041" t="s">
        <v>719</v>
      </c>
      <c r="AK47" s="1041">
        <v>0</v>
      </c>
      <c r="AL47" s="970">
        <v>0</v>
      </c>
      <c r="AM47" s="1041">
        <v>2</v>
      </c>
      <c r="AN47" s="970">
        <v>0</v>
      </c>
      <c r="AO47" s="1041">
        <v>1</v>
      </c>
      <c r="AP47" s="970">
        <v>0</v>
      </c>
      <c r="AQ47" s="1041">
        <v>1</v>
      </c>
      <c r="AR47" s="970">
        <v>0</v>
      </c>
      <c r="AS47" s="917" t="s">
        <v>107</v>
      </c>
    </row>
    <row r="48" spans="1:45">
      <c r="A48" s="921"/>
      <c r="B48" s="936"/>
      <c r="C48" s="938"/>
      <c r="D48" s="938"/>
      <c r="E48" s="939"/>
      <c r="F48" s="938"/>
      <c r="G48" s="941"/>
      <c r="H48" s="938"/>
      <c r="I48" s="940"/>
      <c r="J48" s="937"/>
      <c r="K48" s="938"/>
      <c r="L48" s="938"/>
      <c r="M48" s="1024"/>
      <c r="N48" s="938"/>
      <c r="O48" s="938"/>
      <c r="P48" s="941"/>
      <c r="Q48" s="938"/>
      <c r="R48" s="938"/>
      <c r="S48" s="941"/>
      <c r="T48" s="938"/>
      <c r="U48" s="938"/>
      <c r="V48" s="1025"/>
      <c r="W48" s="1026"/>
      <c r="X48" s="921"/>
      <c r="Y48" s="958"/>
      <c r="Z48" s="958"/>
      <c r="AA48" s="958"/>
      <c r="AB48" s="967"/>
      <c r="AC48" s="958"/>
      <c r="AD48" s="958"/>
      <c r="AE48" s="958"/>
      <c r="AF48" s="958"/>
      <c r="AG48" s="958"/>
      <c r="AH48" s="958"/>
      <c r="AI48" s="958"/>
      <c r="AJ48" s="967"/>
      <c r="AK48" s="958"/>
      <c r="AL48" s="967"/>
      <c r="AM48" s="958"/>
      <c r="AN48" s="958"/>
      <c r="AO48" s="958"/>
      <c r="AP48" s="958"/>
      <c r="AQ48" s="958"/>
      <c r="AR48" s="1027"/>
      <c r="AS48" s="1026"/>
    </row>
    <row r="49" spans="1:45">
      <c r="A49" s="1056" t="s">
        <v>666</v>
      </c>
      <c r="B49" s="1056"/>
      <c r="C49" s="1056"/>
      <c r="D49" s="1056"/>
      <c r="E49" s="1056"/>
      <c r="F49" s="1056"/>
      <c r="G49" s="1056"/>
      <c r="H49" s="920"/>
      <c r="I49" s="1056"/>
      <c r="J49" s="1056"/>
      <c r="K49" s="920"/>
      <c r="L49" s="1056"/>
      <c r="M49" s="959"/>
      <c r="N49" s="1056"/>
      <c r="O49" s="1056"/>
      <c r="P49" s="1056"/>
      <c r="Q49" s="1056"/>
      <c r="R49" s="1056"/>
      <c r="S49" s="942"/>
      <c r="T49" s="1056"/>
      <c r="U49" s="1056"/>
      <c r="V49" s="1056"/>
      <c r="W49" s="968" t="s">
        <v>667</v>
      </c>
      <c r="X49" s="1057" t="s">
        <v>668</v>
      </c>
      <c r="Y49" s="959"/>
      <c r="Z49" s="959"/>
      <c r="AA49" s="959"/>
      <c r="AB49" s="959"/>
      <c r="AC49" s="959"/>
      <c r="AD49" s="959"/>
      <c r="AE49" s="959"/>
      <c r="AF49" s="959"/>
      <c r="AG49" s="959"/>
      <c r="AH49" s="959"/>
      <c r="AI49" s="942"/>
      <c r="AJ49" s="1028"/>
      <c r="AK49" s="960"/>
      <c r="AL49" s="960"/>
      <c r="AM49" s="959"/>
      <c r="AN49" s="960"/>
      <c r="AO49" s="960"/>
      <c r="AP49" s="960"/>
      <c r="AQ49" s="960"/>
      <c r="AR49" s="959"/>
      <c r="AS49" s="968" t="s">
        <v>667</v>
      </c>
    </row>
    <row r="50" spans="1:45">
      <c r="A50" s="1056" t="s">
        <v>669</v>
      </c>
      <c r="B50" s="1056"/>
      <c r="C50" s="1056"/>
      <c r="D50" s="1056"/>
      <c r="E50" s="1056"/>
      <c r="F50" s="1056"/>
      <c r="G50" s="1056"/>
      <c r="H50" s="920"/>
      <c r="I50" s="1056"/>
      <c r="J50" s="1056"/>
      <c r="K50" s="920"/>
      <c r="L50" s="1056"/>
      <c r="M50" s="959"/>
      <c r="N50" s="1056"/>
      <c r="O50" s="1056"/>
      <c r="P50" s="1056"/>
      <c r="Q50" s="1056"/>
      <c r="R50" s="1056"/>
      <c r="S50" s="942"/>
      <c r="T50" s="1056"/>
      <c r="U50" s="1056"/>
      <c r="V50" s="1056"/>
      <c r="W50" s="968"/>
      <c r="X50" s="943" t="s">
        <v>670</v>
      </c>
      <c r="Y50" s="959"/>
      <c r="Z50" s="959"/>
      <c r="AA50" s="959"/>
      <c r="AB50" s="959"/>
      <c r="AC50" s="959"/>
      <c r="AD50" s="959"/>
      <c r="AE50" s="959"/>
      <c r="AF50" s="959"/>
      <c r="AG50" s="959"/>
      <c r="AH50" s="959"/>
      <c r="AI50" s="942"/>
      <c r="AJ50" s="1028"/>
      <c r="AK50" s="960"/>
      <c r="AL50" s="960"/>
      <c r="AM50" s="959"/>
      <c r="AN50" s="960"/>
      <c r="AO50" s="960"/>
      <c r="AP50" s="960"/>
      <c r="AQ50" s="960"/>
      <c r="AR50" s="959"/>
      <c r="AS50" s="968"/>
    </row>
    <row r="51" spans="1:45">
      <c r="A51" s="1056" t="s">
        <v>671</v>
      </c>
      <c r="B51" s="1056"/>
      <c r="C51" s="1056"/>
      <c r="D51" s="1056"/>
      <c r="E51" s="1056"/>
      <c r="F51" s="1056"/>
      <c r="G51" s="1056"/>
      <c r="H51" s="920"/>
      <c r="I51" s="1056"/>
      <c r="J51" s="1056"/>
      <c r="K51" s="920"/>
      <c r="L51" s="1056"/>
      <c r="M51" s="959"/>
      <c r="N51" s="1056"/>
      <c r="O51" s="951"/>
      <c r="P51" s="951"/>
      <c r="Q51" s="951"/>
      <c r="R51" s="951"/>
      <c r="S51" s="1056"/>
      <c r="T51" s="1056"/>
      <c r="U51" s="1056"/>
      <c r="V51" s="1056"/>
      <c r="W51" s="1056"/>
      <c r="X51" s="978" t="s">
        <v>672</v>
      </c>
      <c r="Y51" s="959"/>
      <c r="Z51" s="959"/>
      <c r="AA51" s="959"/>
      <c r="AB51" s="959"/>
      <c r="AC51" s="959"/>
      <c r="AD51" s="959"/>
      <c r="AE51" s="959"/>
      <c r="AF51" s="959"/>
      <c r="AG51" s="959"/>
      <c r="AH51" s="959"/>
      <c r="AI51" s="942"/>
      <c r="AJ51" s="918"/>
      <c r="AK51" s="960"/>
      <c r="AL51" s="960"/>
      <c r="AM51" s="959"/>
      <c r="AN51" s="960"/>
      <c r="AO51" s="960"/>
      <c r="AP51" s="960"/>
      <c r="AQ51" s="960"/>
      <c r="AR51" s="960"/>
      <c r="AS51" s="1056"/>
    </row>
    <row r="52" spans="1:45" ht="17.25">
      <c r="A52" s="991"/>
      <c r="B52" s="1056"/>
      <c r="C52" s="1056"/>
      <c r="D52" s="1056"/>
      <c r="E52" s="1056"/>
      <c r="F52" s="1056"/>
      <c r="G52" s="1056"/>
      <c r="H52" s="1056"/>
      <c r="I52" s="1056"/>
      <c r="J52" s="1056"/>
      <c r="K52" s="1056"/>
      <c r="L52" s="1056"/>
      <c r="M52" s="959"/>
      <c r="N52" s="1056"/>
      <c r="O52" s="1056"/>
      <c r="P52" s="1056"/>
      <c r="Q52" s="1056"/>
      <c r="R52" s="1056"/>
      <c r="S52" s="942"/>
      <c r="T52" s="1056"/>
      <c r="U52" s="1056"/>
      <c r="V52" s="1056"/>
      <c r="W52" s="1056"/>
      <c r="X52" s="1057" t="s">
        <v>673</v>
      </c>
      <c r="Y52" s="959"/>
      <c r="Z52" s="959"/>
      <c r="AA52" s="959"/>
      <c r="AB52" s="959"/>
      <c r="AC52" s="959"/>
      <c r="AD52" s="959"/>
      <c r="AE52" s="959"/>
      <c r="AF52" s="959"/>
      <c r="AG52" s="959"/>
      <c r="AH52" s="959"/>
      <c r="AI52" s="942"/>
      <c r="AJ52" s="959"/>
      <c r="AK52" s="960"/>
      <c r="AL52" s="960"/>
      <c r="AM52" s="959"/>
      <c r="AN52" s="960"/>
      <c r="AO52" s="960"/>
      <c r="AP52" s="960"/>
      <c r="AQ52" s="960"/>
      <c r="AR52" s="960"/>
      <c r="AS52" s="1056"/>
    </row>
    <row r="53" spans="1:45">
      <c r="A53" s="919"/>
      <c r="B53" s="919"/>
      <c r="C53" s="919"/>
      <c r="D53" s="919"/>
      <c r="E53" s="919"/>
      <c r="F53" s="919"/>
      <c r="G53" s="919"/>
      <c r="H53" s="919"/>
      <c r="I53" s="919"/>
      <c r="J53" s="919"/>
      <c r="K53" s="919"/>
      <c r="L53" s="919"/>
      <c r="M53" s="963"/>
      <c r="N53" s="919"/>
      <c r="O53" s="919"/>
      <c r="P53" s="919"/>
      <c r="Q53" s="919"/>
      <c r="R53" s="919"/>
      <c r="S53" s="944"/>
      <c r="T53" s="919"/>
      <c r="U53" s="919"/>
      <c r="V53" s="919"/>
      <c r="W53" s="919"/>
      <c r="X53" s="985" t="s">
        <v>674</v>
      </c>
      <c r="Y53" s="963"/>
      <c r="Z53" s="963"/>
      <c r="AA53" s="963"/>
      <c r="AB53" s="963"/>
      <c r="AC53" s="963"/>
      <c r="AD53" s="963"/>
      <c r="AE53" s="963"/>
      <c r="AF53" s="963"/>
      <c r="AG53" s="963"/>
      <c r="AH53" s="963"/>
      <c r="AI53" s="944"/>
      <c r="AJ53" s="963"/>
      <c r="AK53" s="963"/>
      <c r="AL53" s="963"/>
      <c r="AM53" s="963"/>
      <c r="AN53" s="963"/>
      <c r="AO53" s="963"/>
      <c r="AP53" s="963"/>
      <c r="AQ53" s="963"/>
      <c r="AR53" s="963"/>
      <c r="AS53" s="963"/>
    </row>
    <row r="54" spans="1:45">
      <c r="A54" s="919"/>
      <c r="B54" s="919"/>
      <c r="C54" s="919"/>
      <c r="D54" s="919"/>
      <c r="E54" s="919"/>
      <c r="F54" s="919"/>
      <c r="G54" s="919"/>
      <c r="H54" s="919"/>
      <c r="I54" s="919"/>
      <c r="J54" s="919"/>
      <c r="K54" s="919"/>
      <c r="L54" s="919"/>
      <c r="M54" s="963"/>
      <c r="N54" s="919"/>
      <c r="O54" s="919"/>
      <c r="P54" s="919"/>
      <c r="Q54" s="919"/>
      <c r="R54" s="919"/>
      <c r="S54" s="944"/>
      <c r="T54" s="919"/>
      <c r="U54" s="919"/>
      <c r="V54" s="919"/>
      <c r="W54" s="919"/>
      <c r="X54" s="985" t="s">
        <v>675</v>
      </c>
      <c r="Y54" s="963"/>
      <c r="Z54" s="963"/>
      <c r="AA54" s="963"/>
      <c r="AB54" s="963"/>
      <c r="AC54" s="963"/>
      <c r="AD54" s="963"/>
      <c r="AE54" s="963"/>
      <c r="AF54" s="963"/>
      <c r="AG54" s="963"/>
      <c r="AH54" s="963"/>
      <c r="AI54" s="944"/>
      <c r="AJ54" s="963"/>
      <c r="AK54" s="963"/>
      <c r="AL54" s="963"/>
      <c r="AM54" s="963"/>
      <c r="AN54" s="963"/>
      <c r="AO54" s="963"/>
      <c r="AP54" s="963"/>
      <c r="AQ54" s="963"/>
      <c r="AR54" s="963"/>
      <c r="AS54" s="963"/>
    </row>
    <row r="55" spans="1:45">
      <c r="A55" s="919"/>
      <c r="B55" s="919"/>
      <c r="C55" s="919"/>
      <c r="D55" s="919"/>
      <c r="E55" s="919"/>
      <c r="F55" s="919"/>
      <c r="G55" s="919"/>
      <c r="H55" s="919"/>
      <c r="I55" s="919"/>
      <c r="J55" s="919"/>
      <c r="K55" s="919"/>
      <c r="L55" s="919"/>
      <c r="M55" s="963"/>
      <c r="N55" s="919"/>
      <c r="O55" s="919"/>
      <c r="P55" s="919"/>
      <c r="Q55" s="919"/>
      <c r="R55" s="919"/>
      <c r="S55" s="944"/>
      <c r="T55" s="919"/>
      <c r="U55" s="919"/>
      <c r="V55" s="919"/>
      <c r="W55" s="919"/>
      <c r="X55" s="985" t="s">
        <v>676</v>
      </c>
      <c r="Y55" s="963"/>
      <c r="Z55" s="963"/>
      <c r="AA55" s="963"/>
      <c r="AB55" s="963"/>
      <c r="AC55" s="963"/>
      <c r="AD55" s="963"/>
      <c r="AE55" s="963"/>
      <c r="AF55" s="963"/>
      <c r="AG55" s="963"/>
      <c r="AH55" s="963"/>
      <c r="AI55" s="944"/>
      <c r="AJ55" s="963"/>
      <c r="AK55" s="963"/>
      <c r="AL55" s="963"/>
      <c r="AM55" s="963"/>
      <c r="AN55" s="963"/>
      <c r="AO55" s="963"/>
      <c r="AP55" s="963"/>
      <c r="AQ55" s="963"/>
      <c r="AR55" s="963"/>
      <c r="AS55" s="963"/>
    </row>
    <row r="56" spans="1:45">
      <c r="A56" s="919"/>
      <c r="B56" s="919"/>
      <c r="C56" s="919"/>
      <c r="D56" s="919"/>
      <c r="E56" s="919"/>
      <c r="F56" s="919"/>
      <c r="G56" s="919"/>
      <c r="H56" s="919"/>
      <c r="I56" s="919"/>
      <c r="J56" s="919"/>
      <c r="K56" s="919"/>
      <c r="L56" s="919"/>
      <c r="M56" s="963"/>
      <c r="N56" s="919"/>
      <c r="O56" s="919"/>
      <c r="P56" s="919"/>
      <c r="Q56" s="919"/>
      <c r="R56" s="919"/>
      <c r="S56" s="944"/>
      <c r="T56" s="919"/>
      <c r="U56" s="919"/>
      <c r="V56" s="919"/>
      <c r="W56" s="919"/>
      <c r="X56" s="985" t="s">
        <v>677</v>
      </c>
      <c r="Y56" s="963"/>
      <c r="Z56" s="963"/>
      <c r="AA56" s="963"/>
      <c r="AB56" s="963"/>
      <c r="AC56" s="963"/>
      <c r="AD56" s="963"/>
      <c r="AE56" s="963"/>
      <c r="AF56" s="963"/>
      <c r="AG56" s="963"/>
      <c r="AH56" s="963"/>
      <c r="AI56" s="944"/>
      <c r="AJ56" s="963"/>
      <c r="AK56" s="963"/>
      <c r="AL56" s="963"/>
      <c r="AM56" s="963"/>
      <c r="AN56" s="963"/>
      <c r="AO56" s="963"/>
      <c r="AP56" s="963"/>
      <c r="AQ56" s="963"/>
      <c r="AR56" s="963"/>
      <c r="AS56" s="963"/>
    </row>
    <row r="57" spans="1:45">
      <c r="A57" s="919"/>
      <c r="B57" s="919"/>
      <c r="C57" s="919"/>
      <c r="D57" s="919"/>
      <c r="E57" s="919"/>
      <c r="F57" s="919"/>
      <c r="G57" s="919"/>
      <c r="H57" s="919"/>
      <c r="I57" s="919"/>
      <c r="J57" s="919"/>
      <c r="K57" s="919"/>
      <c r="L57" s="919"/>
      <c r="M57" s="963"/>
      <c r="N57" s="919"/>
      <c r="O57" s="919"/>
      <c r="P57" s="919"/>
      <c r="Q57" s="919"/>
      <c r="R57" s="919"/>
      <c r="S57" s="944"/>
      <c r="T57" s="919"/>
      <c r="U57" s="919"/>
      <c r="V57" s="919"/>
      <c r="W57" s="919"/>
      <c r="X57" s="943" t="s">
        <v>671</v>
      </c>
      <c r="Y57" s="963"/>
      <c r="Z57" s="963"/>
      <c r="AA57" s="963"/>
      <c r="AB57" s="963"/>
      <c r="AC57" s="963"/>
      <c r="AD57" s="963"/>
      <c r="AE57" s="963"/>
      <c r="AF57" s="963"/>
      <c r="AG57" s="963"/>
      <c r="AH57" s="963"/>
      <c r="AI57" s="944"/>
      <c r="AJ57" s="963"/>
      <c r="AK57" s="963"/>
      <c r="AL57" s="963"/>
      <c r="AM57" s="963"/>
      <c r="AN57" s="963"/>
      <c r="AO57" s="963"/>
      <c r="AP57" s="963"/>
      <c r="AQ57" s="963"/>
      <c r="AR57" s="963"/>
      <c r="AS57" s="963"/>
    </row>
    <row r="58" spans="1:45">
      <c r="A58" s="919"/>
      <c r="B58" s="919"/>
      <c r="C58" s="919"/>
      <c r="D58" s="919"/>
      <c r="E58" s="919"/>
      <c r="F58" s="919"/>
      <c r="G58" s="919"/>
      <c r="H58" s="919"/>
      <c r="I58" s="919"/>
      <c r="J58" s="919"/>
      <c r="K58" s="919"/>
      <c r="L58" s="919"/>
      <c r="M58" s="963"/>
      <c r="N58" s="919"/>
      <c r="O58" s="919"/>
      <c r="P58" s="919"/>
      <c r="Q58" s="919"/>
      <c r="R58" s="919"/>
      <c r="S58" s="944"/>
      <c r="T58" s="919"/>
      <c r="U58" s="919"/>
      <c r="V58" s="919"/>
      <c r="W58" s="919"/>
      <c r="X58" s="963"/>
      <c r="Y58" s="963"/>
      <c r="Z58" s="963"/>
      <c r="AA58" s="963"/>
      <c r="AB58" s="963"/>
      <c r="AC58" s="963"/>
      <c r="AD58" s="963"/>
      <c r="AE58" s="963"/>
      <c r="AF58" s="963"/>
      <c r="AG58" s="963"/>
      <c r="AH58" s="963"/>
      <c r="AI58" s="944"/>
      <c r="AJ58" s="963"/>
      <c r="AK58" s="963"/>
      <c r="AL58" s="963"/>
      <c r="AM58" s="963"/>
      <c r="AN58" s="963"/>
      <c r="AO58" s="963"/>
      <c r="AP58" s="963"/>
      <c r="AQ58" s="963"/>
      <c r="AR58" s="963"/>
      <c r="AS58" s="963"/>
    </row>
    <row r="59" spans="1:45">
      <c r="A59" s="919"/>
      <c r="B59" s="919"/>
      <c r="C59" s="919"/>
      <c r="D59" s="919"/>
      <c r="E59" s="919"/>
      <c r="F59" s="919"/>
      <c r="G59" s="919"/>
      <c r="H59" s="919"/>
      <c r="I59" s="919"/>
      <c r="J59" s="919"/>
      <c r="K59" s="919"/>
      <c r="L59" s="919"/>
      <c r="M59" s="963"/>
      <c r="N59" s="919"/>
      <c r="O59" s="919"/>
      <c r="P59" s="919"/>
      <c r="Q59" s="919"/>
      <c r="R59" s="919"/>
      <c r="S59" s="944"/>
      <c r="T59" s="919"/>
      <c r="U59" s="919"/>
      <c r="V59" s="919"/>
      <c r="W59" s="919"/>
      <c r="X59" s="963"/>
      <c r="Y59" s="963"/>
      <c r="Z59" s="963"/>
      <c r="AA59" s="963"/>
      <c r="AB59" s="963"/>
      <c r="AC59" s="963"/>
      <c r="AD59" s="963"/>
      <c r="AE59" s="963"/>
      <c r="AF59" s="963"/>
      <c r="AG59" s="963"/>
      <c r="AH59" s="963"/>
      <c r="AI59" s="944"/>
      <c r="AJ59" s="963"/>
      <c r="AK59" s="963"/>
      <c r="AL59" s="963"/>
      <c r="AM59" s="963"/>
      <c r="AN59" s="963"/>
      <c r="AO59" s="963"/>
      <c r="AP59" s="963"/>
      <c r="AQ59" s="963"/>
      <c r="AR59" s="963"/>
      <c r="AS59" s="963"/>
    </row>
    <row r="60" spans="1:45">
      <c r="A60" s="919"/>
      <c r="B60" s="919"/>
      <c r="C60" s="919"/>
      <c r="D60" s="919"/>
      <c r="E60" s="919"/>
      <c r="F60" s="919"/>
      <c r="G60" s="919"/>
      <c r="H60" s="919"/>
      <c r="I60" s="919"/>
      <c r="J60" s="919"/>
      <c r="K60" s="919"/>
      <c r="L60" s="919"/>
      <c r="M60" s="963"/>
      <c r="N60" s="919"/>
      <c r="O60" s="919"/>
      <c r="P60" s="919"/>
      <c r="Q60" s="919"/>
      <c r="R60" s="919"/>
      <c r="S60" s="944"/>
      <c r="T60" s="919"/>
      <c r="U60" s="919"/>
      <c r="V60" s="919"/>
      <c r="W60" s="919"/>
      <c r="X60" s="963"/>
      <c r="Y60" s="963"/>
      <c r="Z60" s="963"/>
      <c r="AA60" s="963"/>
      <c r="AB60" s="963"/>
      <c r="AC60" s="963"/>
      <c r="AD60" s="963"/>
      <c r="AE60" s="963"/>
      <c r="AF60" s="963"/>
      <c r="AG60" s="963"/>
      <c r="AH60" s="963"/>
      <c r="AI60" s="944"/>
      <c r="AJ60" s="963"/>
      <c r="AK60" s="963"/>
      <c r="AL60" s="963"/>
      <c r="AM60" s="963"/>
      <c r="AN60" s="963"/>
      <c r="AO60" s="963"/>
      <c r="AP60" s="963"/>
      <c r="AQ60" s="963"/>
      <c r="AR60" s="963"/>
      <c r="AS60" s="963"/>
    </row>
    <row r="61" spans="1:45">
      <c r="A61" s="919"/>
      <c r="B61" s="919"/>
      <c r="C61" s="919"/>
      <c r="D61" s="919"/>
      <c r="E61" s="919"/>
      <c r="F61" s="919"/>
      <c r="G61" s="919"/>
      <c r="H61" s="919"/>
      <c r="I61" s="919"/>
      <c r="J61" s="919"/>
      <c r="K61" s="919"/>
      <c r="L61" s="919"/>
      <c r="M61" s="963"/>
      <c r="N61" s="919"/>
      <c r="O61" s="919"/>
      <c r="P61" s="919"/>
      <c r="Q61" s="919"/>
      <c r="R61" s="919"/>
      <c r="S61" s="944"/>
      <c r="T61" s="919"/>
      <c r="U61" s="919"/>
      <c r="V61" s="919"/>
      <c r="W61" s="919"/>
      <c r="X61" s="963"/>
      <c r="Y61" s="963"/>
      <c r="Z61" s="963"/>
      <c r="AA61" s="963"/>
      <c r="AB61" s="963"/>
      <c r="AC61" s="963"/>
      <c r="AD61" s="963"/>
      <c r="AE61" s="963"/>
      <c r="AF61" s="963"/>
      <c r="AG61" s="963"/>
      <c r="AH61" s="963"/>
      <c r="AI61" s="944"/>
      <c r="AJ61" s="963"/>
      <c r="AK61" s="963"/>
      <c r="AL61" s="963"/>
      <c r="AM61" s="963"/>
      <c r="AN61" s="963"/>
      <c r="AO61" s="963"/>
      <c r="AP61" s="963"/>
      <c r="AQ61" s="963"/>
      <c r="AR61" s="963"/>
      <c r="AS61" s="963"/>
    </row>
    <row r="62" spans="1:45">
      <c r="A62" s="919"/>
      <c r="B62" s="919"/>
      <c r="C62" s="919"/>
      <c r="D62" s="919"/>
      <c r="E62" s="919"/>
      <c r="F62" s="919"/>
      <c r="G62" s="919"/>
      <c r="H62" s="919"/>
      <c r="I62" s="919"/>
      <c r="J62" s="919"/>
      <c r="K62" s="919"/>
      <c r="L62" s="919"/>
      <c r="M62" s="963"/>
      <c r="N62" s="919"/>
      <c r="O62" s="919"/>
      <c r="P62" s="919"/>
      <c r="Q62" s="919"/>
      <c r="R62" s="919"/>
      <c r="S62" s="944"/>
      <c r="T62" s="919"/>
      <c r="U62" s="919"/>
      <c r="V62" s="919"/>
      <c r="W62" s="919"/>
      <c r="X62" s="963"/>
      <c r="Y62" s="963"/>
      <c r="Z62" s="963"/>
      <c r="AA62" s="963"/>
      <c r="AB62" s="963"/>
      <c r="AC62" s="963"/>
      <c r="AD62" s="963"/>
      <c r="AE62" s="963"/>
      <c r="AF62" s="963"/>
      <c r="AG62" s="963"/>
      <c r="AH62" s="963"/>
      <c r="AI62" s="944"/>
      <c r="AJ62" s="963"/>
      <c r="AK62" s="963"/>
      <c r="AL62" s="963"/>
      <c r="AM62" s="963"/>
      <c r="AN62" s="963"/>
      <c r="AO62" s="963"/>
      <c r="AP62" s="963"/>
      <c r="AQ62" s="963"/>
      <c r="AR62" s="963"/>
      <c r="AS62" s="963"/>
    </row>
    <row r="63" spans="1:45">
      <c r="A63" s="919"/>
      <c r="B63" s="919"/>
      <c r="C63" s="919"/>
      <c r="D63" s="919"/>
      <c r="E63" s="919"/>
      <c r="F63" s="919"/>
      <c r="G63" s="919"/>
      <c r="H63" s="919"/>
      <c r="I63" s="919"/>
      <c r="J63" s="919"/>
      <c r="K63" s="919"/>
      <c r="L63" s="919"/>
      <c r="M63" s="963"/>
      <c r="N63" s="919"/>
      <c r="O63" s="919"/>
      <c r="P63" s="919"/>
      <c r="Q63" s="919"/>
      <c r="R63" s="919"/>
      <c r="S63" s="944"/>
      <c r="T63" s="919"/>
      <c r="U63" s="919"/>
      <c r="V63" s="919"/>
      <c r="W63" s="919"/>
      <c r="X63" s="963"/>
      <c r="Y63" s="963"/>
      <c r="Z63" s="963"/>
      <c r="AA63" s="963"/>
      <c r="AB63" s="963"/>
      <c r="AC63" s="963"/>
      <c r="AD63" s="963"/>
      <c r="AE63" s="963"/>
      <c r="AF63" s="963"/>
      <c r="AG63" s="963"/>
      <c r="AH63" s="963"/>
      <c r="AI63" s="944"/>
      <c r="AJ63" s="963"/>
      <c r="AK63" s="963"/>
      <c r="AL63" s="963"/>
      <c r="AM63" s="963"/>
      <c r="AN63" s="963"/>
      <c r="AO63" s="963"/>
      <c r="AP63" s="963"/>
      <c r="AQ63" s="963"/>
      <c r="AR63" s="963"/>
      <c r="AS63" s="963"/>
    </row>
    <row r="64" spans="1:45">
      <c r="A64" s="919"/>
      <c r="B64" s="919"/>
      <c r="C64" s="919"/>
      <c r="D64" s="919"/>
      <c r="E64" s="919"/>
      <c r="F64" s="919"/>
      <c r="G64" s="919"/>
      <c r="H64" s="919"/>
      <c r="I64" s="919"/>
      <c r="J64" s="919"/>
      <c r="K64" s="919"/>
      <c r="L64" s="919"/>
      <c r="M64" s="963"/>
      <c r="N64" s="919"/>
      <c r="O64" s="919"/>
      <c r="P64" s="919"/>
      <c r="Q64" s="919"/>
      <c r="R64" s="919"/>
      <c r="S64" s="944"/>
      <c r="T64" s="919"/>
      <c r="U64" s="919"/>
      <c r="V64" s="919"/>
      <c r="W64" s="919"/>
      <c r="X64" s="963"/>
      <c r="Y64" s="963"/>
      <c r="Z64" s="963"/>
      <c r="AA64" s="963"/>
      <c r="AB64" s="963"/>
      <c r="AC64" s="963"/>
      <c r="AD64" s="963"/>
      <c r="AE64" s="963"/>
      <c r="AF64" s="963"/>
      <c r="AG64" s="963"/>
      <c r="AH64" s="963"/>
      <c r="AI64" s="944"/>
      <c r="AJ64" s="963"/>
      <c r="AK64" s="963"/>
      <c r="AL64" s="963"/>
      <c r="AM64" s="963"/>
      <c r="AN64" s="963"/>
      <c r="AO64" s="963"/>
      <c r="AP64" s="963"/>
      <c r="AQ64" s="963"/>
      <c r="AR64" s="963"/>
      <c r="AS64" s="963"/>
    </row>
    <row r="65" spans="1:45">
      <c r="A65" s="919"/>
      <c r="B65" s="919"/>
      <c r="C65" s="919"/>
      <c r="D65" s="919"/>
      <c r="E65" s="919"/>
      <c r="F65" s="919"/>
      <c r="G65" s="919"/>
      <c r="H65" s="919"/>
      <c r="I65" s="919"/>
      <c r="J65" s="919"/>
      <c r="K65" s="919"/>
      <c r="L65" s="919"/>
      <c r="M65" s="963"/>
      <c r="N65" s="919"/>
      <c r="O65" s="919"/>
      <c r="P65" s="919"/>
      <c r="Q65" s="919"/>
      <c r="R65" s="919"/>
      <c r="S65" s="944"/>
      <c r="T65" s="919"/>
      <c r="U65" s="919"/>
      <c r="V65" s="919"/>
      <c r="W65" s="919"/>
      <c r="X65" s="963"/>
      <c r="Y65" s="963"/>
      <c r="Z65" s="963"/>
      <c r="AA65" s="963"/>
      <c r="AB65" s="963"/>
      <c r="AC65" s="963"/>
      <c r="AD65" s="963"/>
      <c r="AE65" s="963"/>
      <c r="AF65" s="963"/>
      <c r="AG65" s="963"/>
      <c r="AH65" s="963"/>
      <c r="AI65" s="944"/>
      <c r="AJ65" s="963"/>
      <c r="AK65" s="963"/>
      <c r="AL65" s="963"/>
      <c r="AM65" s="963"/>
      <c r="AN65" s="963"/>
      <c r="AO65" s="963"/>
      <c r="AP65" s="963"/>
      <c r="AQ65" s="963"/>
      <c r="AR65" s="963"/>
      <c r="AS65" s="963"/>
    </row>
    <row r="66" spans="1:45">
      <c r="A66" s="919"/>
      <c r="B66" s="919"/>
      <c r="C66" s="919"/>
      <c r="D66" s="919"/>
      <c r="E66" s="919"/>
      <c r="F66" s="919"/>
      <c r="G66" s="919"/>
      <c r="H66" s="919"/>
      <c r="I66" s="919"/>
      <c r="J66" s="919"/>
      <c r="K66" s="919"/>
      <c r="L66" s="919"/>
      <c r="M66" s="963"/>
      <c r="N66" s="919"/>
      <c r="O66" s="919"/>
      <c r="P66" s="919"/>
      <c r="Q66" s="919"/>
      <c r="R66" s="919"/>
      <c r="S66" s="944"/>
      <c r="T66" s="919"/>
      <c r="U66" s="919"/>
      <c r="V66" s="919"/>
      <c r="W66" s="919"/>
      <c r="X66" s="963"/>
      <c r="Y66" s="963"/>
      <c r="Z66" s="963"/>
      <c r="AA66" s="963"/>
      <c r="AB66" s="963"/>
      <c r="AC66" s="963"/>
      <c r="AD66" s="963"/>
      <c r="AE66" s="963"/>
      <c r="AF66" s="963"/>
      <c r="AG66" s="963"/>
      <c r="AH66" s="963"/>
      <c r="AI66" s="944"/>
      <c r="AJ66" s="963"/>
      <c r="AK66" s="963"/>
      <c r="AL66" s="963"/>
      <c r="AM66" s="963"/>
      <c r="AN66" s="963"/>
      <c r="AO66" s="963"/>
      <c r="AP66" s="963"/>
      <c r="AQ66" s="963"/>
      <c r="AR66" s="963"/>
      <c r="AS66" s="963"/>
    </row>
    <row r="67" spans="1:45">
      <c r="A67" s="919"/>
      <c r="B67" s="919"/>
      <c r="C67" s="919"/>
      <c r="D67" s="919"/>
      <c r="E67" s="919"/>
      <c r="F67" s="919"/>
      <c r="G67" s="919"/>
      <c r="H67" s="919"/>
      <c r="I67" s="919"/>
      <c r="J67" s="919"/>
      <c r="K67" s="919"/>
      <c r="L67" s="919"/>
      <c r="M67" s="963"/>
      <c r="N67" s="919"/>
      <c r="O67" s="919"/>
      <c r="P67" s="919"/>
      <c r="Q67" s="919"/>
      <c r="R67" s="919"/>
      <c r="S67" s="944"/>
      <c r="T67" s="919"/>
      <c r="U67" s="919"/>
      <c r="V67" s="919"/>
      <c r="W67" s="919"/>
      <c r="X67" s="963"/>
      <c r="Y67" s="963"/>
      <c r="Z67" s="963"/>
      <c r="AA67" s="963"/>
      <c r="AB67" s="963"/>
      <c r="AC67" s="963"/>
      <c r="AD67" s="963"/>
      <c r="AE67" s="963"/>
      <c r="AF67" s="963"/>
      <c r="AG67" s="963"/>
      <c r="AH67" s="963"/>
      <c r="AI67" s="944"/>
      <c r="AJ67" s="963"/>
      <c r="AK67" s="963"/>
      <c r="AL67" s="963"/>
      <c r="AM67" s="963"/>
      <c r="AN67" s="963"/>
      <c r="AO67" s="963"/>
      <c r="AP67" s="963"/>
      <c r="AQ67" s="963"/>
      <c r="AR67" s="963"/>
      <c r="AS67" s="963"/>
    </row>
    <row r="68" spans="1:45">
      <c r="A68" s="919"/>
      <c r="B68" s="919"/>
      <c r="C68" s="919"/>
      <c r="D68" s="919"/>
      <c r="E68" s="919"/>
      <c r="F68" s="919"/>
      <c r="G68" s="919"/>
      <c r="H68" s="919"/>
      <c r="I68" s="919"/>
      <c r="J68" s="919"/>
      <c r="K68" s="919"/>
      <c r="L68" s="919"/>
      <c r="M68" s="963"/>
      <c r="N68" s="919"/>
      <c r="O68" s="919"/>
      <c r="P68" s="919"/>
      <c r="Q68" s="919"/>
      <c r="R68" s="919"/>
      <c r="S68" s="944"/>
      <c r="T68" s="919"/>
      <c r="U68" s="919"/>
      <c r="V68" s="919"/>
      <c r="W68" s="919"/>
      <c r="X68" s="963"/>
      <c r="Y68" s="963"/>
      <c r="Z68" s="963"/>
      <c r="AA68" s="963"/>
      <c r="AB68" s="963"/>
      <c r="AC68" s="963"/>
      <c r="AD68" s="963"/>
      <c r="AE68" s="963"/>
      <c r="AF68" s="963"/>
      <c r="AG68" s="963"/>
      <c r="AH68" s="963"/>
      <c r="AI68" s="944"/>
      <c r="AJ68" s="963"/>
      <c r="AK68" s="963"/>
      <c r="AL68" s="963"/>
      <c r="AM68" s="963"/>
      <c r="AN68" s="963"/>
      <c r="AO68" s="963"/>
      <c r="AP68" s="963"/>
      <c r="AQ68" s="963"/>
      <c r="AR68" s="963"/>
      <c r="AS68" s="963"/>
    </row>
    <row r="69" spans="1:45">
      <c r="A69" s="919"/>
      <c r="B69" s="919"/>
      <c r="C69" s="919"/>
      <c r="D69" s="919"/>
      <c r="E69" s="919"/>
      <c r="F69" s="919"/>
      <c r="G69" s="919"/>
      <c r="H69" s="919"/>
      <c r="I69" s="919"/>
      <c r="J69" s="919"/>
      <c r="K69" s="919"/>
      <c r="L69" s="919"/>
      <c r="M69" s="963"/>
      <c r="N69" s="919"/>
      <c r="O69" s="919"/>
      <c r="P69" s="919"/>
      <c r="Q69" s="919"/>
      <c r="R69" s="919"/>
      <c r="S69" s="944"/>
      <c r="T69" s="919"/>
      <c r="U69" s="919"/>
      <c r="V69" s="919"/>
      <c r="W69" s="919"/>
      <c r="X69" s="963"/>
      <c r="Y69" s="963"/>
      <c r="Z69" s="963"/>
      <c r="AA69" s="963"/>
      <c r="AB69" s="963"/>
      <c r="AC69" s="963"/>
      <c r="AD69" s="963"/>
      <c r="AE69" s="963"/>
      <c r="AF69" s="963"/>
      <c r="AG69" s="963"/>
      <c r="AH69" s="963"/>
      <c r="AI69" s="944"/>
      <c r="AJ69" s="963"/>
      <c r="AK69" s="963"/>
      <c r="AL69" s="963"/>
      <c r="AM69" s="963"/>
      <c r="AN69" s="963"/>
      <c r="AO69" s="963"/>
      <c r="AP69" s="963"/>
      <c r="AQ69" s="963"/>
      <c r="AR69" s="963"/>
      <c r="AS69" s="963"/>
    </row>
    <row r="70" spans="1:45">
      <c r="A70" s="919"/>
      <c r="B70" s="919"/>
      <c r="C70" s="919"/>
      <c r="D70" s="919"/>
      <c r="E70" s="919"/>
      <c r="F70" s="919"/>
      <c r="G70" s="919"/>
      <c r="H70" s="919"/>
      <c r="I70" s="919"/>
      <c r="J70" s="919"/>
      <c r="K70" s="919"/>
      <c r="L70" s="919"/>
      <c r="M70" s="963"/>
      <c r="N70" s="919"/>
      <c r="O70" s="919"/>
      <c r="P70" s="919"/>
      <c r="Q70" s="919"/>
      <c r="R70" s="919"/>
      <c r="S70" s="944"/>
      <c r="T70" s="919"/>
      <c r="U70" s="919"/>
      <c r="V70" s="919"/>
      <c r="W70" s="919"/>
      <c r="X70" s="963"/>
      <c r="Y70" s="963"/>
      <c r="Z70" s="963"/>
      <c r="AA70" s="963"/>
      <c r="AB70" s="963"/>
      <c r="AC70" s="963"/>
      <c r="AD70" s="963"/>
      <c r="AE70" s="963"/>
      <c r="AF70" s="963"/>
      <c r="AG70" s="963"/>
      <c r="AH70" s="963"/>
      <c r="AI70" s="944"/>
      <c r="AJ70" s="963"/>
      <c r="AK70" s="963"/>
      <c r="AL70" s="963"/>
      <c r="AM70" s="963"/>
      <c r="AN70" s="963"/>
      <c r="AO70" s="963"/>
      <c r="AP70" s="963"/>
      <c r="AQ70" s="963"/>
      <c r="AR70" s="963"/>
      <c r="AS70" s="963"/>
    </row>
    <row r="71" spans="1:45">
      <c r="A71" s="919"/>
      <c r="B71" s="919"/>
      <c r="C71" s="919"/>
      <c r="D71" s="919"/>
      <c r="E71" s="919"/>
      <c r="F71" s="919"/>
      <c r="G71" s="919"/>
      <c r="H71" s="919"/>
      <c r="I71" s="919"/>
      <c r="J71" s="919"/>
      <c r="K71" s="919"/>
      <c r="L71" s="919"/>
      <c r="M71" s="963"/>
      <c r="N71" s="919"/>
      <c r="O71" s="919"/>
      <c r="P71" s="919"/>
      <c r="Q71" s="919"/>
      <c r="R71" s="919"/>
      <c r="S71" s="944"/>
      <c r="T71" s="919"/>
      <c r="U71" s="919"/>
      <c r="V71" s="919"/>
      <c r="W71" s="919"/>
      <c r="X71" s="963"/>
      <c r="Y71" s="963"/>
      <c r="Z71" s="963"/>
      <c r="AA71" s="963"/>
      <c r="AB71" s="963"/>
      <c r="AC71" s="963"/>
      <c r="AD71" s="963"/>
      <c r="AE71" s="963"/>
      <c r="AF71" s="963"/>
      <c r="AG71" s="963"/>
      <c r="AH71" s="963"/>
      <c r="AI71" s="944"/>
      <c r="AJ71" s="963"/>
      <c r="AK71" s="963"/>
      <c r="AL71" s="963"/>
      <c r="AM71" s="963"/>
      <c r="AN71" s="963"/>
      <c r="AO71" s="963"/>
      <c r="AP71" s="963"/>
      <c r="AQ71" s="963"/>
      <c r="AR71" s="963"/>
      <c r="AS71" s="963"/>
    </row>
    <row r="72" spans="1:45">
      <c r="A72" s="919"/>
      <c r="B72" s="919"/>
      <c r="C72" s="919"/>
      <c r="D72" s="919"/>
      <c r="E72" s="919"/>
      <c r="F72" s="919"/>
      <c r="G72" s="919"/>
      <c r="H72" s="919"/>
      <c r="I72" s="919"/>
      <c r="J72" s="919"/>
      <c r="K72" s="919"/>
      <c r="L72" s="919"/>
      <c r="M72" s="963"/>
      <c r="N72" s="919"/>
      <c r="O72" s="919"/>
      <c r="P72" s="919"/>
      <c r="Q72" s="919"/>
      <c r="R72" s="919"/>
      <c r="S72" s="944"/>
      <c r="T72" s="919"/>
      <c r="U72" s="919"/>
      <c r="V72" s="919"/>
      <c r="W72" s="919"/>
      <c r="X72" s="963"/>
      <c r="Y72" s="963"/>
      <c r="Z72" s="963"/>
      <c r="AA72" s="963"/>
      <c r="AB72" s="963"/>
      <c r="AC72" s="963"/>
      <c r="AD72" s="963"/>
      <c r="AE72" s="963"/>
      <c r="AF72" s="963"/>
      <c r="AG72" s="963"/>
      <c r="AH72" s="963"/>
      <c r="AI72" s="944"/>
      <c r="AJ72" s="963"/>
      <c r="AK72" s="963"/>
      <c r="AL72" s="963"/>
      <c r="AM72" s="963"/>
      <c r="AN72" s="963"/>
      <c r="AO72" s="963"/>
      <c r="AP72" s="963"/>
      <c r="AQ72" s="963"/>
      <c r="AR72" s="963"/>
      <c r="AS72" s="963"/>
    </row>
    <row r="73" spans="1:45" ht="17.25">
      <c r="A73" s="945"/>
      <c r="B73" s="945"/>
      <c r="C73" s="945"/>
      <c r="D73" s="945"/>
      <c r="E73" s="945"/>
      <c r="F73" s="945"/>
      <c r="G73" s="945"/>
      <c r="H73" s="945"/>
      <c r="I73" s="945"/>
      <c r="J73" s="945"/>
      <c r="K73" s="945"/>
      <c r="L73" s="945"/>
      <c r="M73" s="916"/>
      <c r="N73" s="945"/>
      <c r="O73" s="945"/>
      <c r="P73" s="945"/>
      <c r="Q73" s="945"/>
      <c r="R73" s="945"/>
      <c r="S73" s="916"/>
      <c r="T73" s="945"/>
      <c r="U73" s="945"/>
      <c r="V73" s="945"/>
      <c r="W73" s="916"/>
      <c r="X73" s="963"/>
      <c r="Y73" s="971"/>
      <c r="Z73" s="971"/>
      <c r="AA73" s="971"/>
      <c r="AB73" s="971"/>
      <c r="AC73" s="971"/>
      <c r="AD73" s="971"/>
      <c r="AE73" s="971"/>
      <c r="AF73" s="971"/>
      <c r="AG73" s="971"/>
      <c r="AH73" s="971"/>
      <c r="AI73" s="916"/>
      <c r="AJ73" s="971"/>
      <c r="AK73" s="971"/>
      <c r="AL73" s="971"/>
      <c r="AM73" s="971"/>
      <c r="AN73" s="971"/>
      <c r="AO73" s="971"/>
      <c r="AP73" s="971"/>
      <c r="AQ73" s="971"/>
      <c r="AR73" s="971"/>
      <c r="AS73" s="971"/>
    </row>
    <row r="74" spans="1:45" ht="17.25">
      <c r="A74" s="945"/>
      <c r="B74" s="945"/>
      <c r="C74" s="945"/>
      <c r="D74" s="945"/>
      <c r="E74" s="945"/>
      <c r="F74" s="945"/>
      <c r="G74" s="945"/>
      <c r="H74" s="945"/>
      <c r="I74" s="945"/>
      <c r="J74" s="945"/>
      <c r="K74" s="945"/>
      <c r="L74" s="945"/>
      <c r="M74" s="916"/>
      <c r="N74" s="945"/>
      <c r="O74" s="945"/>
      <c r="P74" s="945"/>
      <c r="Q74" s="945"/>
      <c r="R74" s="945"/>
      <c r="S74" s="916"/>
      <c r="T74" s="945"/>
      <c r="U74" s="945"/>
      <c r="V74" s="945"/>
      <c r="W74" s="916"/>
      <c r="X74" s="963"/>
      <c r="Y74" s="971"/>
      <c r="Z74" s="971"/>
      <c r="AA74" s="971"/>
      <c r="AB74" s="971"/>
      <c r="AC74" s="971"/>
      <c r="AD74" s="971"/>
      <c r="AE74" s="971"/>
      <c r="AF74" s="971"/>
      <c r="AG74" s="971"/>
      <c r="AH74" s="971"/>
      <c r="AI74" s="916"/>
      <c r="AJ74" s="971"/>
      <c r="AK74" s="971"/>
      <c r="AL74" s="971"/>
      <c r="AM74" s="971"/>
      <c r="AN74" s="971"/>
      <c r="AO74" s="971"/>
      <c r="AP74" s="971"/>
      <c r="AQ74" s="971"/>
      <c r="AR74" s="971"/>
      <c r="AS74" s="971"/>
    </row>
    <row r="75" spans="1:45" ht="17.25">
      <c r="A75" s="945"/>
      <c r="B75" s="945"/>
      <c r="C75" s="945"/>
      <c r="D75" s="945"/>
      <c r="E75" s="945"/>
      <c r="F75" s="945"/>
      <c r="G75" s="945"/>
      <c r="H75" s="945"/>
      <c r="I75" s="945"/>
      <c r="J75" s="945"/>
      <c r="K75" s="945"/>
      <c r="L75" s="945"/>
      <c r="M75" s="916"/>
      <c r="N75" s="945"/>
      <c r="O75" s="945"/>
      <c r="P75" s="945"/>
      <c r="Q75" s="945"/>
      <c r="R75" s="945"/>
      <c r="S75" s="916"/>
      <c r="T75" s="945"/>
      <c r="U75" s="945"/>
      <c r="V75" s="945"/>
      <c r="W75" s="916"/>
      <c r="X75" s="971"/>
      <c r="Y75" s="971"/>
      <c r="Z75" s="971"/>
      <c r="AA75" s="971"/>
      <c r="AB75" s="971"/>
      <c r="AC75" s="971"/>
      <c r="AD75" s="971"/>
      <c r="AE75" s="971"/>
      <c r="AF75" s="971"/>
      <c r="AG75" s="971"/>
      <c r="AH75" s="971"/>
      <c r="AI75" s="916"/>
      <c r="AJ75" s="971"/>
      <c r="AK75" s="971"/>
      <c r="AL75" s="971"/>
      <c r="AM75" s="971"/>
      <c r="AN75" s="971"/>
      <c r="AO75" s="971"/>
      <c r="AP75" s="971"/>
      <c r="AQ75" s="971"/>
      <c r="AR75" s="971"/>
      <c r="AS75" s="971"/>
    </row>
    <row r="76" spans="1:45" ht="17.25">
      <c r="A76" s="945"/>
      <c r="B76" s="945"/>
      <c r="C76" s="945"/>
      <c r="D76" s="945"/>
      <c r="E76" s="945"/>
      <c r="F76" s="945"/>
      <c r="G76" s="945"/>
      <c r="H76" s="945"/>
      <c r="I76" s="945"/>
      <c r="J76" s="945"/>
      <c r="K76" s="945"/>
      <c r="L76" s="945"/>
      <c r="M76" s="916"/>
      <c r="N76" s="945"/>
      <c r="O76" s="945"/>
      <c r="P76" s="945"/>
      <c r="Q76" s="945"/>
      <c r="R76" s="945"/>
      <c r="S76" s="916"/>
      <c r="T76" s="945"/>
      <c r="U76" s="945"/>
      <c r="V76" s="945"/>
      <c r="W76" s="916"/>
      <c r="X76" s="971"/>
      <c r="Y76" s="971"/>
      <c r="Z76" s="971"/>
      <c r="AA76" s="971"/>
      <c r="AB76" s="971"/>
      <c r="AC76" s="971"/>
      <c r="AD76" s="971"/>
      <c r="AE76" s="971"/>
      <c r="AF76" s="971"/>
      <c r="AG76" s="971"/>
      <c r="AH76" s="971"/>
      <c r="AI76" s="916"/>
      <c r="AJ76" s="971"/>
      <c r="AK76" s="971"/>
      <c r="AL76" s="971"/>
      <c r="AM76" s="971"/>
      <c r="AN76" s="971"/>
      <c r="AO76" s="971"/>
      <c r="AP76" s="971"/>
      <c r="AQ76" s="971"/>
      <c r="AR76" s="971"/>
      <c r="AS76" s="971"/>
    </row>
    <row r="77" spans="1:45" ht="17.25">
      <c r="A77" s="945"/>
      <c r="B77" s="945"/>
      <c r="C77" s="945"/>
      <c r="D77" s="945"/>
      <c r="E77" s="945"/>
      <c r="F77" s="945"/>
      <c r="G77" s="945"/>
      <c r="H77" s="945"/>
      <c r="I77" s="945"/>
      <c r="J77" s="945"/>
      <c r="K77" s="945"/>
      <c r="L77" s="945"/>
      <c r="M77" s="916"/>
      <c r="N77" s="945"/>
      <c r="O77" s="945"/>
      <c r="P77" s="945"/>
      <c r="Q77" s="945"/>
      <c r="R77" s="945"/>
      <c r="S77" s="916"/>
      <c r="T77" s="945"/>
      <c r="U77" s="945"/>
      <c r="V77" s="945"/>
      <c r="W77" s="916"/>
      <c r="X77" s="971"/>
      <c r="Y77" s="971"/>
      <c r="Z77" s="971"/>
      <c r="AA77" s="971"/>
      <c r="AB77" s="971"/>
      <c r="AC77" s="971"/>
      <c r="AD77" s="971"/>
      <c r="AE77" s="971"/>
      <c r="AF77" s="971"/>
      <c r="AG77" s="971"/>
      <c r="AH77" s="971"/>
      <c r="AI77" s="916"/>
      <c r="AJ77" s="971"/>
      <c r="AK77" s="971"/>
      <c r="AL77" s="971"/>
      <c r="AM77" s="971"/>
      <c r="AN77" s="971"/>
      <c r="AO77" s="971"/>
      <c r="AP77" s="971"/>
      <c r="AQ77" s="971"/>
      <c r="AR77" s="971"/>
      <c r="AS77" s="971"/>
    </row>
    <row r="78" spans="1:45" ht="17.25">
      <c r="A78" s="945"/>
      <c r="B78" s="945"/>
      <c r="C78" s="945"/>
      <c r="D78" s="945"/>
      <c r="E78" s="945"/>
      <c r="F78" s="945"/>
      <c r="G78" s="945"/>
      <c r="H78" s="945"/>
      <c r="I78" s="945"/>
      <c r="J78" s="945"/>
      <c r="K78" s="945"/>
      <c r="L78" s="945"/>
      <c r="M78" s="916"/>
      <c r="N78" s="945"/>
      <c r="O78" s="945"/>
      <c r="P78" s="945"/>
      <c r="Q78" s="945"/>
      <c r="R78" s="945"/>
      <c r="S78" s="916"/>
      <c r="T78" s="945"/>
      <c r="U78" s="945"/>
      <c r="V78" s="945"/>
      <c r="W78" s="916"/>
      <c r="X78" s="971"/>
      <c r="Y78" s="971"/>
      <c r="Z78" s="971"/>
      <c r="AA78" s="971"/>
      <c r="AB78" s="971"/>
      <c r="AC78" s="971"/>
      <c r="AD78" s="971"/>
      <c r="AE78" s="971"/>
      <c r="AF78" s="971"/>
      <c r="AG78" s="971"/>
      <c r="AH78" s="971"/>
      <c r="AI78" s="916"/>
      <c r="AJ78" s="971"/>
      <c r="AK78" s="971"/>
      <c r="AL78" s="971"/>
      <c r="AM78" s="971"/>
      <c r="AN78" s="971"/>
      <c r="AO78" s="971"/>
      <c r="AP78" s="971"/>
      <c r="AQ78" s="971"/>
      <c r="AR78" s="971"/>
      <c r="AS78" s="971"/>
    </row>
    <row r="79" spans="1:45" ht="17.25">
      <c r="A79" s="945"/>
      <c r="B79" s="945"/>
      <c r="C79" s="945"/>
      <c r="D79" s="945"/>
      <c r="E79" s="945"/>
      <c r="F79" s="945"/>
      <c r="G79" s="945"/>
      <c r="H79" s="945"/>
      <c r="I79" s="945"/>
      <c r="J79" s="945"/>
      <c r="K79" s="945"/>
      <c r="L79" s="945"/>
      <c r="M79" s="916"/>
      <c r="N79" s="945"/>
      <c r="O79" s="945"/>
      <c r="P79" s="945"/>
      <c r="Q79" s="945"/>
      <c r="R79" s="945"/>
      <c r="S79" s="916"/>
      <c r="T79" s="945"/>
      <c r="U79" s="945"/>
      <c r="V79" s="945"/>
      <c r="W79" s="916"/>
      <c r="X79" s="971"/>
      <c r="Y79" s="971"/>
      <c r="Z79" s="971"/>
      <c r="AA79" s="971"/>
      <c r="AB79" s="971"/>
      <c r="AC79" s="971"/>
      <c r="AD79" s="971"/>
      <c r="AE79" s="971"/>
      <c r="AF79" s="971"/>
      <c r="AG79" s="971"/>
      <c r="AH79" s="971"/>
      <c r="AI79" s="916"/>
      <c r="AJ79" s="971"/>
      <c r="AK79" s="971"/>
      <c r="AL79" s="971"/>
      <c r="AM79" s="971"/>
      <c r="AN79" s="971"/>
      <c r="AO79" s="971"/>
      <c r="AP79" s="971"/>
      <c r="AQ79" s="971"/>
      <c r="AR79" s="971"/>
      <c r="AS79" s="971"/>
    </row>
    <row r="80" spans="1:45" ht="17.25">
      <c r="A80" s="945"/>
      <c r="B80" s="945"/>
      <c r="C80" s="945"/>
      <c r="D80" s="945"/>
      <c r="E80" s="945"/>
      <c r="F80" s="945"/>
      <c r="G80" s="945"/>
      <c r="H80" s="945"/>
      <c r="I80" s="945"/>
      <c r="J80" s="945"/>
      <c r="K80" s="945"/>
      <c r="L80" s="945"/>
      <c r="M80" s="916"/>
      <c r="N80" s="945"/>
      <c r="O80" s="945"/>
      <c r="P80" s="945"/>
      <c r="Q80" s="945"/>
      <c r="R80" s="945"/>
      <c r="S80" s="916"/>
      <c r="T80" s="945"/>
      <c r="U80" s="945"/>
      <c r="V80" s="945"/>
      <c r="W80" s="916"/>
      <c r="X80" s="971"/>
      <c r="Y80" s="971"/>
      <c r="Z80" s="971"/>
      <c r="AA80" s="971"/>
      <c r="AB80" s="971"/>
      <c r="AC80" s="971"/>
      <c r="AD80" s="971"/>
      <c r="AE80" s="971"/>
      <c r="AF80" s="971"/>
      <c r="AG80" s="971"/>
      <c r="AH80" s="971"/>
      <c r="AI80" s="916"/>
      <c r="AJ80" s="971"/>
      <c r="AK80" s="971"/>
      <c r="AL80" s="971"/>
      <c r="AM80" s="971"/>
      <c r="AN80" s="971"/>
      <c r="AO80" s="971"/>
      <c r="AP80" s="971"/>
      <c r="AQ80" s="971"/>
      <c r="AR80" s="971"/>
      <c r="AS80" s="971"/>
    </row>
    <row r="81" spans="1:45" ht="17.25">
      <c r="A81" s="945"/>
      <c r="B81" s="945"/>
      <c r="C81" s="945"/>
      <c r="D81" s="945"/>
      <c r="E81" s="945"/>
      <c r="F81" s="945"/>
      <c r="G81" s="945"/>
      <c r="H81" s="945"/>
      <c r="I81" s="945"/>
      <c r="J81" s="945"/>
      <c r="K81" s="945"/>
      <c r="L81" s="945"/>
      <c r="M81" s="916"/>
      <c r="N81" s="945"/>
      <c r="O81" s="945"/>
      <c r="P81" s="945"/>
      <c r="Q81" s="945"/>
      <c r="R81" s="945"/>
      <c r="S81" s="916"/>
      <c r="T81" s="945"/>
      <c r="U81" s="945"/>
      <c r="V81" s="945"/>
      <c r="W81" s="916"/>
      <c r="X81" s="971"/>
      <c r="Y81" s="971"/>
      <c r="Z81" s="971"/>
      <c r="AA81" s="971"/>
      <c r="AB81" s="971"/>
      <c r="AC81" s="971"/>
      <c r="AD81" s="971"/>
      <c r="AE81" s="971"/>
      <c r="AF81" s="971"/>
      <c r="AG81" s="971"/>
      <c r="AH81" s="971"/>
      <c r="AI81" s="916"/>
      <c r="AJ81" s="971"/>
      <c r="AK81" s="971"/>
      <c r="AL81" s="971"/>
      <c r="AM81" s="971"/>
      <c r="AN81" s="971"/>
      <c r="AO81" s="971"/>
      <c r="AP81" s="971"/>
      <c r="AQ81" s="971"/>
      <c r="AR81" s="971"/>
      <c r="AS81" s="971"/>
    </row>
    <row r="82" spans="1:45" ht="17.25">
      <c r="A82" s="945"/>
      <c r="B82" s="945"/>
      <c r="C82" s="945"/>
      <c r="D82" s="945"/>
      <c r="E82" s="945"/>
      <c r="F82" s="945"/>
      <c r="G82" s="945"/>
      <c r="H82" s="945"/>
      <c r="I82" s="945"/>
      <c r="J82" s="945"/>
      <c r="K82" s="945"/>
      <c r="L82" s="945"/>
      <c r="M82" s="916"/>
      <c r="N82" s="945"/>
      <c r="O82" s="945"/>
      <c r="P82" s="945"/>
      <c r="Q82" s="945"/>
      <c r="R82" s="945"/>
      <c r="S82" s="916"/>
      <c r="T82" s="945"/>
      <c r="U82" s="945"/>
      <c r="V82" s="945"/>
      <c r="W82" s="916"/>
      <c r="X82" s="971"/>
      <c r="Y82" s="971"/>
      <c r="Z82" s="971"/>
      <c r="AA82" s="971"/>
      <c r="AB82" s="971"/>
      <c r="AC82" s="971"/>
      <c r="AD82" s="971"/>
      <c r="AE82" s="971"/>
      <c r="AF82" s="971"/>
      <c r="AG82" s="971"/>
      <c r="AH82" s="971"/>
      <c r="AI82" s="916"/>
      <c r="AJ82" s="971"/>
      <c r="AK82" s="971"/>
      <c r="AL82" s="971"/>
      <c r="AM82" s="971"/>
      <c r="AN82" s="971"/>
      <c r="AO82" s="971"/>
      <c r="AP82" s="971"/>
      <c r="AQ82" s="971"/>
      <c r="AR82" s="971"/>
      <c r="AS82" s="971"/>
    </row>
    <row r="83" spans="1:45" ht="17.25">
      <c r="A83" s="945"/>
      <c r="B83" s="945"/>
      <c r="C83" s="945"/>
      <c r="D83" s="945"/>
      <c r="E83" s="945"/>
      <c r="F83" s="945"/>
      <c r="G83" s="945"/>
      <c r="H83" s="945"/>
      <c r="I83" s="945"/>
      <c r="J83" s="945"/>
      <c r="K83" s="945"/>
      <c r="L83" s="945"/>
      <c r="M83" s="916"/>
      <c r="N83" s="945"/>
      <c r="O83" s="945"/>
      <c r="P83" s="945"/>
      <c r="Q83" s="945"/>
      <c r="R83" s="945"/>
      <c r="S83" s="916"/>
      <c r="T83" s="945"/>
      <c r="U83" s="945"/>
      <c r="V83" s="945"/>
      <c r="W83" s="916"/>
      <c r="X83" s="971"/>
      <c r="Y83" s="971"/>
      <c r="Z83" s="971"/>
      <c r="AA83" s="971"/>
      <c r="AB83" s="971"/>
      <c r="AC83" s="971"/>
      <c r="AD83" s="971"/>
      <c r="AE83" s="971"/>
      <c r="AF83" s="971"/>
      <c r="AG83" s="971"/>
      <c r="AH83" s="971"/>
      <c r="AI83" s="916"/>
      <c r="AJ83" s="971"/>
      <c r="AK83" s="971"/>
      <c r="AL83" s="971"/>
      <c r="AM83" s="971"/>
      <c r="AN83" s="971"/>
      <c r="AO83" s="971"/>
      <c r="AP83" s="971"/>
      <c r="AQ83" s="971"/>
      <c r="AR83" s="971"/>
      <c r="AS83" s="971"/>
    </row>
    <row r="84" spans="1:45" ht="17.25">
      <c r="A84" s="945"/>
      <c r="B84" s="945"/>
      <c r="C84" s="945"/>
      <c r="D84" s="945"/>
      <c r="E84" s="945"/>
      <c r="F84" s="945"/>
      <c r="G84" s="945"/>
      <c r="H84" s="945"/>
      <c r="I84" s="945"/>
      <c r="J84" s="945"/>
      <c r="K84" s="945"/>
      <c r="L84" s="945"/>
      <c r="M84" s="916"/>
      <c r="N84" s="945"/>
      <c r="O84" s="945"/>
      <c r="P84" s="945"/>
      <c r="Q84" s="945"/>
      <c r="R84" s="945"/>
      <c r="S84" s="916"/>
      <c r="T84" s="945"/>
      <c r="U84" s="945"/>
      <c r="V84" s="945"/>
      <c r="W84" s="916"/>
      <c r="X84" s="971"/>
      <c r="Y84" s="971"/>
      <c r="Z84" s="971"/>
      <c r="AA84" s="971"/>
      <c r="AB84" s="971"/>
      <c r="AC84" s="971"/>
      <c r="AD84" s="971"/>
      <c r="AE84" s="971"/>
      <c r="AF84" s="971"/>
      <c r="AG84" s="971"/>
      <c r="AH84" s="971"/>
      <c r="AI84" s="916"/>
      <c r="AJ84" s="971"/>
      <c r="AK84" s="971"/>
      <c r="AL84" s="971"/>
      <c r="AM84" s="971"/>
      <c r="AN84" s="971"/>
      <c r="AO84" s="971"/>
      <c r="AP84" s="971"/>
      <c r="AQ84" s="971"/>
      <c r="AR84" s="971"/>
      <c r="AS84" s="971"/>
    </row>
    <row r="85" spans="1:45" ht="17.25">
      <c r="A85" s="945"/>
      <c r="B85" s="945"/>
      <c r="C85" s="945"/>
      <c r="D85" s="945"/>
      <c r="E85" s="945"/>
      <c r="F85" s="945"/>
      <c r="G85" s="945"/>
      <c r="H85" s="945"/>
      <c r="I85" s="945"/>
      <c r="J85" s="945"/>
      <c r="K85" s="945"/>
      <c r="L85" s="945"/>
      <c r="M85" s="916"/>
      <c r="N85" s="945"/>
      <c r="O85" s="945"/>
      <c r="P85" s="945"/>
      <c r="Q85" s="945"/>
      <c r="R85" s="945"/>
      <c r="S85" s="916"/>
      <c r="T85" s="945"/>
      <c r="U85" s="945"/>
      <c r="V85" s="945"/>
      <c r="W85" s="916"/>
      <c r="X85" s="971"/>
      <c r="Y85" s="971"/>
      <c r="Z85" s="971"/>
      <c r="AA85" s="971"/>
      <c r="AB85" s="971"/>
      <c r="AC85" s="971"/>
      <c r="AD85" s="971"/>
      <c r="AE85" s="971"/>
      <c r="AF85" s="971"/>
      <c r="AG85" s="971"/>
      <c r="AH85" s="971"/>
      <c r="AI85" s="916"/>
      <c r="AJ85" s="971"/>
      <c r="AK85" s="971"/>
      <c r="AL85" s="971"/>
      <c r="AM85" s="971"/>
      <c r="AN85" s="971"/>
      <c r="AO85" s="971"/>
      <c r="AP85" s="971"/>
      <c r="AQ85" s="971"/>
      <c r="AR85" s="971"/>
      <c r="AS85" s="971"/>
    </row>
    <row r="86" spans="1:45" ht="17.25">
      <c r="A86" s="945"/>
      <c r="B86" s="945"/>
      <c r="C86" s="945"/>
      <c r="D86" s="945"/>
      <c r="E86" s="945"/>
      <c r="F86" s="945"/>
      <c r="G86" s="945"/>
      <c r="H86" s="945"/>
      <c r="I86" s="945"/>
      <c r="J86" s="945"/>
      <c r="K86" s="945"/>
      <c r="L86" s="945"/>
      <c r="M86" s="916"/>
      <c r="N86" s="945"/>
      <c r="O86" s="945"/>
      <c r="P86" s="945"/>
      <c r="Q86" s="945"/>
      <c r="R86" s="945"/>
      <c r="S86" s="916"/>
      <c r="T86" s="945"/>
      <c r="U86" s="945"/>
      <c r="V86" s="945"/>
      <c r="W86" s="916"/>
      <c r="X86" s="971"/>
      <c r="Y86" s="971"/>
      <c r="Z86" s="971"/>
      <c r="AA86" s="971"/>
      <c r="AB86" s="971"/>
      <c r="AC86" s="971"/>
      <c r="AD86" s="971"/>
      <c r="AE86" s="971"/>
      <c r="AF86" s="971"/>
      <c r="AG86" s="971"/>
      <c r="AH86" s="971"/>
      <c r="AI86" s="916"/>
      <c r="AJ86" s="971"/>
      <c r="AK86" s="971"/>
      <c r="AL86" s="971"/>
      <c r="AM86" s="971"/>
      <c r="AN86" s="971"/>
      <c r="AO86" s="971"/>
      <c r="AP86" s="971"/>
      <c r="AQ86" s="971"/>
      <c r="AR86" s="971"/>
      <c r="AS86" s="971"/>
    </row>
    <row r="87" spans="1:45" ht="17.25">
      <c r="A87" s="945"/>
      <c r="B87" s="945"/>
      <c r="C87" s="945"/>
      <c r="D87" s="945"/>
      <c r="E87" s="945"/>
      <c r="F87" s="945"/>
      <c r="G87" s="945"/>
      <c r="H87" s="945"/>
      <c r="I87" s="945"/>
      <c r="J87" s="945"/>
      <c r="K87" s="945"/>
      <c r="L87" s="945"/>
      <c r="M87" s="916"/>
      <c r="N87" s="945"/>
      <c r="O87" s="945"/>
      <c r="P87" s="945"/>
      <c r="Q87" s="945"/>
      <c r="R87" s="945"/>
      <c r="S87" s="916"/>
      <c r="T87" s="945"/>
      <c r="U87" s="945"/>
      <c r="V87" s="945"/>
      <c r="W87" s="916"/>
      <c r="X87" s="971"/>
      <c r="Y87" s="971"/>
      <c r="Z87" s="971"/>
      <c r="AA87" s="971"/>
      <c r="AB87" s="971"/>
      <c r="AC87" s="971"/>
      <c r="AD87" s="971"/>
      <c r="AE87" s="971"/>
      <c r="AF87" s="971"/>
      <c r="AG87" s="971"/>
      <c r="AH87" s="971"/>
      <c r="AI87" s="916"/>
      <c r="AJ87" s="971"/>
      <c r="AK87" s="971"/>
      <c r="AL87" s="971"/>
      <c r="AM87" s="971"/>
      <c r="AN87" s="971"/>
      <c r="AO87" s="971"/>
      <c r="AP87" s="971"/>
      <c r="AQ87" s="971"/>
      <c r="AR87" s="971"/>
      <c r="AS87" s="971"/>
    </row>
    <row r="88" spans="1:45" ht="17.25">
      <c r="A88" s="945"/>
      <c r="B88" s="945"/>
      <c r="C88" s="945"/>
      <c r="D88" s="945"/>
      <c r="E88" s="945"/>
      <c r="F88" s="945"/>
      <c r="G88" s="945"/>
      <c r="H88" s="945"/>
      <c r="I88" s="945"/>
      <c r="J88" s="945"/>
      <c r="K88" s="945"/>
      <c r="L88" s="945"/>
      <c r="M88" s="916"/>
      <c r="N88" s="945"/>
      <c r="O88" s="945"/>
      <c r="P88" s="945"/>
      <c r="Q88" s="945"/>
      <c r="R88" s="945"/>
      <c r="S88" s="916"/>
      <c r="T88" s="945"/>
      <c r="U88" s="945"/>
      <c r="V88" s="945"/>
      <c r="W88" s="916"/>
      <c r="X88" s="971"/>
      <c r="Y88" s="971"/>
      <c r="Z88" s="971"/>
      <c r="AA88" s="971"/>
      <c r="AB88" s="971"/>
      <c r="AC88" s="971"/>
      <c r="AD88" s="971"/>
      <c r="AE88" s="971"/>
      <c r="AF88" s="971"/>
      <c r="AG88" s="971"/>
      <c r="AH88" s="971"/>
      <c r="AI88" s="916"/>
      <c r="AJ88" s="971"/>
      <c r="AK88" s="971"/>
      <c r="AL88" s="971"/>
      <c r="AM88" s="971"/>
      <c r="AN88" s="971"/>
      <c r="AO88" s="971"/>
      <c r="AP88" s="971"/>
      <c r="AQ88" s="971"/>
      <c r="AR88" s="971"/>
      <c r="AS88" s="971"/>
    </row>
    <row r="89" spans="1:45" ht="17.25">
      <c r="A89" s="916"/>
      <c r="B89" s="916"/>
      <c r="C89" s="916"/>
      <c r="D89" s="916"/>
      <c r="E89" s="916"/>
      <c r="F89" s="916"/>
      <c r="G89" s="916"/>
      <c r="H89" s="916"/>
      <c r="I89" s="916"/>
      <c r="J89" s="916"/>
      <c r="K89" s="916"/>
      <c r="L89" s="916"/>
      <c r="M89" s="916"/>
      <c r="N89" s="916"/>
      <c r="O89" s="916"/>
      <c r="P89" s="916"/>
      <c r="Q89" s="916"/>
      <c r="R89" s="916"/>
      <c r="S89" s="916"/>
      <c r="T89" s="916"/>
      <c r="U89" s="916"/>
      <c r="V89" s="916"/>
      <c r="W89" s="916"/>
      <c r="X89" s="971"/>
      <c r="Y89" s="916"/>
      <c r="Z89" s="916"/>
      <c r="AA89" s="916"/>
      <c r="AB89" s="916"/>
      <c r="AC89" s="916"/>
      <c r="AD89" s="916"/>
      <c r="AE89" s="916"/>
      <c r="AF89" s="916"/>
      <c r="AG89" s="916"/>
      <c r="AH89" s="916"/>
      <c r="AI89" s="916"/>
      <c r="AJ89" s="916"/>
      <c r="AK89" s="916"/>
      <c r="AL89" s="916"/>
      <c r="AM89" s="916"/>
      <c r="AN89" s="916"/>
      <c r="AO89" s="916"/>
      <c r="AP89" s="916"/>
      <c r="AQ89" s="916"/>
      <c r="AR89" s="916"/>
      <c r="AS89" s="916"/>
    </row>
    <row r="90" spans="1:45" ht="17.25">
      <c r="A90" s="916"/>
      <c r="B90" s="916"/>
      <c r="C90" s="916"/>
      <c r="D90" s="916"/>
      <c r="E90" s="916"/>
      <c r="F90" s="916"/>
      <c r="G90" s="916"/>
      <c r="H90" s="916"/>
      <c r="I90" s="916"/>
      <c r="J90" s="916"/>
      <c r="K90" s="916"/>
      <c r="L90" s="916"/>
      <c r="M90" s="916"/>
      <c r="N90" s="916"/>
      <c r="O90" s="916"/>
      <c r="P90" s="916"/>
      <c r="Q90" s="916"/>
      <c r="R90" s="916"/>
      <c r="S90" s="916"/>
      <c r="T90" s="916"/>
      <c r="U90" s="916"/>
      <c r="V90" s="916"/>
      <c r="W90" s="916"/>
      <c r="X90" s="971"/>
      <c r="Y90" s="916"/>
      <c r="Z90" s="916"/>
      <c r="AA90" s="916"/>
      <c r="AB90" s="916"/>
      <c r="AC90" s="916"/>
      <c r="AD90" s="916"/>
      <c r="AE90" s="916"/>
      <c r="AF90" s="916"/>
      <c r="AG90" s="916"/>
      <c r="AH90" s="916"/>
      <c r="AI90" s="916"/>
      <c r="AJ90" s="916"/>
      <c r="AK90" s="916"/>
      <c r="AL90" s="916"/>
      <c r="AM90" s="916"/>
      <c r="AN90" s="916"/>
      <c r="AO90" s="916"/>
      <c r="AP90" s="916"/>
      <c r="AQ90" s="916"/>
      <c r="AR90" s="916"/>
      <c r="AS90" s="916"/>
    </row>
  </sheetData>
  <mergeCells count="11">
    <mergeCell ref="F6:F7"/>
    <mergeCell ref="AM4:AR4"/>
    <mergeCell ref="AJ2:AS2"/>
    <mergeCell ref="O4:Q4"/>
    <mergeCell ref="R4:T4"/>
    <mergeCell ref="AL5:AL7"/>
    <mergeCell ref="U4:V4"/>
    <mergeCell ref="AF4:AG4"/>
    <mergeCell ref="AF5:AG5"/>
    <mergeCell ref="AF6:AG6"/>
    <mergeCell ref="AF7:AG7"/>
  </mergeCells>
  <phoneticPr fontId="51" type="noConversion"/>
  <pageMargins left="0.7" right="0.7" top="0.75" bottom="0.75" header="0.3" footer="0.3"/>
  <pageSetup paperSize="9" scale="63" orientation="portrait" r:id="rId1"/>
  <colBreaks count="3" manualBreakCount="3">
    <brk id="13" max="1048575" man="1"/>
    <brk id="23" max="1048575" man="1"/>
    <brk id="35" max="1048575" man="1"/>
  </colBreaks>
  <ignoredErrors>
    <ignoredError sqref="A9:A12 W9:X12 AS9:AS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view="pageBreakPreview" zoomScaleNormal="100" zoomScaleSheetLayoutView="100" workbookViewId="0">
      <selection sqref="A1:H1"/>
    </sheetView>
  </sheetViews>
  <sheetFormatPr defaultRowHeight="16.5"/>
  <cols>
    <col min="2" max="15" width="9.625" customWidth="1"/>
  </cols>
  <sheetData>
    <row r="1" spans="1:26" ht="21.75">
      <c r="A1" s="1137" t="s">
        <v>211</v>
      </c>
      <c r="B1" s="1137"/>
      <c r="C1" s="1137"/>
      <c r="D1" s="1137"/>
      <c r="E1" s="1137"/>
      <c r="F1" s="1137"/>
      <c r="G1" s="1137"/>
      <c r="H1" s="1137"/>
      <c r="I1" s="1138" t="s">
        <v>112</v>
      </c>
      <c r="J1" s="1138"/>
      <c r="K1" s="1138"/>
      <c r="L1" s="1138"/>
      <c r="M1" s="1138"/>
      <c r="N1" s="1138"/>
      <c r="O1" s="1138"/>
      <c r="P1" s="1138"/>
      <c r="Q1" s="197"/>
      <c r="R1" s="197"/>
      <c r="S1" s="197"/>
      <c r="T1" s="197"/>
      <c r="U1" s="164"/>
      <c r="V1" s="197"/>
      <c r="W1" s="197"/>
      <c r="X1" s="197"/>
      <c r="Y1" s="197"/>
      <c r="Z1" s="197"/>
    </row>
    <row r="2" spans="1:26" ht="17.25" thickBot="1">
      <c r="A2" s="128" t="s">
        <v>113</v>
      </c>
      <c r="B2" s="128"/>
      <c r="C2" s="128"/>
      <c r="D2" s="128"/>
      <c r="E2" s="128"/>
      <c r="F2" s="128"/>
      <c r="G2" s="167"/>
      <c r="H2" s="148"/>
      <c r="I2" s="148"/>
      <c r="J2" s="128"/>
      <c r="K2" s="142"/>
      <c r="L2" s="128"/>
      <c r="M2" s="128"/>
      <c r="N2" s="128"/>
      <c r="O2" s="128"/>
      <c r="P2" s="129" t="s">
        <v>114</v>
      </c>
      <c r="Q2" s="140"/>
      <c r="R2" s="130"/>
      <c r="S2" s="142"/>
      <c r="T2" s="142"/>
      <c r="U2" s="140"/>
      <c r="V2" s="139"/>
      <c r="W2" s="142"/>
      <c r="X2" s="142"/>
      <c r="Y2" s="140"/>
      <c r="Z2" s="140"/>
    </row>
    <row r="3" spans="1:26" ht="17.25" thickTop="1">
      <c r="A3" s="131" t="s">
        <v>115</v>
      </c>
      <c r="B3" s="166" t="s">
        <v>116</v>
      </c>
      <c r="C3" s="1139" t="s">
        <v>117</v>
      </c>
      <c r="D3" s="1140"/>
      <c r="E3" s="1140"/>
      <c r="F3" s="1140"/>
      <c r="G3" s="1140"/>
      <c r="H3" s="1140"/>
      <c r="I3" s="1140" t="s">
        <v>118</v>
      </c>
      <c r="J3" s="1140"/>
      <c r="K3" s="1141"/>
      <c r="L3" s="168" t="s">
        <v>119</v>
      </c>
      <c r="M3" s="165" t="s">
        <v>120</v>
      </c>
      <c r="N3" s="133" t="s">
        <v>121</v>
      </c>
      <c r="O3" s="131"/>
      <c r="P3" s="127"/>
      <c r="Q3" s="127"/>
      <c r="R3" s="127"/>
      <c r="S3" s="127"/>
      <c r="T3" s="127"/>
      <c r="U3" s="127"/>
      <c r="V3" s="127"/>
      <c r="W3" s="127"/>
      <c r="X3" s="127"/>
      <c r="Y3" s="127"/>
      <c r="Z3" s="127"/>
    </row>
    <row r="4" spans="1:26">
      <c r="A4" s="158"/>
      <c r="B4" s="127"/>
      <c r="C4" s="147"/>
      <c r="D4" s="157"/>
      <c r="E4" s="169"/>
      <c r="F4" s="165"/>
      <c r="G4" s="152"/>
      <c r="H4" s="152"/>
      <c r="I4" s="166"/>
      <c r="J4" s="162"/>
      <c r="K4" s="163"/>
      <c r="L4" s="168" t="s">
        <v>122</v>
      </c>
      <c r="M4" s="146" t="s">
        <v>123</v>
      </c>
      <c r="N4" s="198" t="s">
        <v>124</v>
      </c>
      <c r="O4" s="160"/>
      <c r="P4" s="165" t="s">
        <v>125</v>
      </c>
      <c r="Q4" s="127"/>
      <c r="R4" s="127"/>
      <c r="S4" s="127"/>
      <c r="T4" s="127"/>
      <c r="U4" s="127"/>
      <c r="V4" s="127"/>
      <c r="W4" s="127"/>
      <c r="X4" s="127"/>
      <c r="Y4" s="127"/>
      <c r="Z4" s="127"/>
    </row>
    <row r="5" spans="1:26">
      <c r="A5" s="158"/>
      <c r="B5" s="166" t="s">
        <v>126</v>
      </c>
      <c r="C5" s="165" t="s">
        <v>127</v>
      </c>
      <c r="D5" s="135" t="s">
        <v>128</v>
      </c>
      <c r="E5" s="170" t="s">
        <v>129</v>
      </c>
      <c r="F5" s="165" t="s">
        <v>130</v>
      </c>
      <c r="G5" s="146" t="s">
        <v>128</v>
      </c>
      <c r="H5" s="166" t="s">
        <v>129</v>
      </c>
      <c r="I5" s="166" t="s">
        <v>131</v>
      </c>
      <c r="J5" s="165" t="s">
        <v>128</v>
      </c>
      <c r="K5" s="165" t="s">
        <v>129</v>
      </c>
      <c r="L5" s="171" t="s">
        <v>132</v>
      </c>
      <c r="M5" s="199" t="s">
        <v>133</v>
      </c>
      <c r="N5" s="165"/>
      <c r="O5" s="165" t="s">
        <v>134</v>
      </c>
      <c r="P5" s="165"/>
      <c r="Q5" s="127"/>
      <c r="R5" s="127"/>
      <c r="S5" s="127"/>
      <c r="T5" s="127"/>
      <c r="U5" s="127"/>
      <c r="V5" s="127"/>
      <c r="W5" s="127"/>
      <c r="X5" s="127"/>
      <c r="Y5" s="127"/>
      <c r="Z5" s="127"/>
    </row>
    <row r="6" spans="1:26">
      <c r="A6" s="163"/>
      <c r="B6" s="162" t="s">
        <v>135</v>
      </c>
      <c r="C6" s="161" t="s">
        <v>136</v>
      </c>
      <c r="D6" s="136" t="s">
        <v>137</v>
      </c>
      <c r="E6" s="163" t="s">
        <v>138</v>
      </c>
      <c r="F6" s="136" t="s">
        <v>139</v>
      </c>
      <c r="G6" s="136" t="s">
        <v>137</v>
      </c>
      <c r="H6" s="162" t="s">
        <v>138</v>
      </c>
      <c r="I6" s="163" t="s">
        <v>140</v>
      </c>
      <c r="J6" s="161" t="s">
        <v>137</v>
      </c>
      <c r="K6" s="161" t="s">
        <v>138</v>
      </c>
      <c r="L6" s="172" t="s">
        <v>141</v>
      </c>
      <c r="M6" s="159" t="s">
        <v>142</v>
      </c>
      <c r="N6" s="161"/>
      <c r="O6" s="161" t="s">
        <v>28</v>
      </c>
      <c r="P6" s="153"/>
      <c r="Q6" s="127"/>
      <c r="R6" s="127"/>
      <c r="S6" s="127"/>
      <c r="T6" s="127"/>
      <c r="U6" s="127"/>
      <c r="V6" s="127"/>
      <c r="W6" s="127"/>
      <c r="X6" s="127"/>
      <c r="Y6" s="127"/>
      <c r="Z6" s="127"/>
    </row>
    <row r="7" spans="1:26" ht="9.75" customHeight="1">
      <c r="A7" s="158"/>
      <c r="B7" s="166"/>
      <c r="C7" s="166"/>
      <c r="D7" s="166"/>
      <c r="E7" s="166"/>
      <c r="F7" s="166"/>
      <c r="G7" s="166"/>
      <c r="H7" s="166"/>
      <c r="I7" s="132"/>
      <c r="J7" s="166"/>
      <c r="K7" s="166"/>
      <c r="L7" s="173"/>
      <c r="M7" s="200"/>
      <c r="N7" s="166"/>
      <c r="O7" s="166"/>
      <c r="P7" s="144"/>
      <c r="Q7" s="127"/>
      <c r="R7" s="127"/>
      <c r="S7" s="127"/>
      <c r="T7" s="127"/>
      <c r="U7" s="127"/>
      <c r="V7" s="127"/>
      <c r="W7" s="127"/>
      <c r="X7" s="127"/>
      <c r="Y7" s="127"/>
      <c r="Z7" s="127"/>
    </row>
    <row r="8" spans="1:26">
      <c r="A8" s="149" t="s">
        <v>143</v>
      </c>
      <c r="B8" s="150">
        <v>858811</v>
      </c>
      <c r="C8" s="150">
        <v>4295922</v>
      </c>
      <c r="D8" s="150">
        <v>2135446</v>
      </c>
      <c r="E8" s="150">
        <v>2160476</v>
      </c>
      <c r="F8" s="126" t="s">
        <v>144</v>
      </c>
      <c r="G8" s="126" t="s">
        <v>144</v>
      </c>
      <c r="H8" s="126" t="s">
        <v>144</v>
      </c>
      <c r="I8" s="126" t="s">
        <v>144</v>
      </c>
      <c r="J8" s="126" t="s">
        <v>144</v>
      </c>
      <c r="K8" s="126" t="s">
        <v>144</v>
      </c>
      <c r="L8" s="176">
        <v>5.002173935825228</v>
      </c>
      <c r="M8" s="175" t="s">
        <v>145</v>
      </c>
      <c r="N8" s="150">
        <v>389.18611877639694</v>
      </c>
      <c r="O8" s="175">
        <v>11038.22</v>
      </c>
      <c r="P8" s="151" t="s">
        <v>143</v>
      </c>
      <c r="Q8" s="140"/>
      <c r="R8" s="127"/>
      <c r="S8" s="127"/>
      <c r="T8" s="127"/>
      <c r="U8" s="127"/>
      <c r="V8" s="127"/>
      <c r="W8" s="127"/>
      <c r="X8" s="127"/>
      <c r="Y8" s="127"/>
      <c r="Z8" s="127"/>
    </row>
    <row r="9" spans="1:26">
      <c r="A9" s="149" t="s">
        <v>146</v>
      </c>
      <c r="B9" s="140">
        <v>904260</v>
      </c>
      <c r="C9" s="141">
        <v>4451671</v>
      </c>
      <c r="D9" s="141">
        <v>2213008</v>
      </c>
      <c r="E9" s="141">
        <v>2238663</v>
      </c>
      <c r="F9" s="126" t="s">
        <v>144</v>
      </c>
      <c r="G9" s="126" t="s">
        <v>144</v>
      </c>
      <c r="H9" s="126" t="s">
        <v>144</v>
      </c>
      <c r="I9" s="126" t="s">
        <v>144</v>
      </c>
      <c r="J9" s="126" t="s">
        <v>144</v>
      </c>
      <c r="K9" s="126" t="s">
        <v>144</v>
      </c>
      <c r="L9" s="174">
        <v>4.9229989162409042</v>
      </c>
      <c r="M9" s="175" t="s">
        <v>145</v>
      </c>
      <c r="N9" s="141">
        <v>402.54120655543215</v>
      </c>
      <c r="O9" s="142">
        <v>11058.92</v>
      </c>
      <c r="P9" s="151" t="s">
        <v>146</v>
      </c>
      <c r="Q9" s="140"/>
      <c r="R9" s="127"/>
      <c r="S9" s="127"/>
      <c r="T9" s="127"/>
      <c r="U9" s="127"/>
      <c r="V9" s="127"/>
      <c r="W9" s="127"/>
      <c r="X9" s="127"/>
      <c r="Y9" s="127"/>
      <c r="Z9" s="127"/>
    </row>
    <row r="10" spans="1:26">
      <c r="A10" s="149" t="s">
        <v>147</v>
      </c>
      <c r="B10" s="140">
        <v>979688</v>
      </c>
      <c r="C10" s="141">
        <v>4725900</v>
      </c>
      <c r="D10" s="141">
        <v>2356503</v>
      </c>
      <c r="E10" s="141">
        <v>2369397</v>
      </c>
      <c r="F10" s="126" t="s">
        <v>144</v>
      </c>
      <c r="G10" s="126" t="s">
        <v>144</v>
      </c>
      <c r="H10" s="126" t="s">
        <v>144</v>
      </c>
      <c r="I10" s="126" t="s">
        <v>144</v>
      </c>
      <c r="J10" s="126" t="s">
        <v>144</v>
      </c>
      <c r="K10" s="126" t="s">
        <v>144</v>
      </c>
      <c r="L10" s="174">
        <v>4.8238827055144089</v>
      </c>
      <c r="M10" s="175" t="s">
        <v>145</v>
      </c>
      <c r="N10" s="141">
        <v>428.44126939517423</v>
      </c>
      <c r="O10" s="142">
        <v>11030.45</v>
      </c>
      <c r="P10" s="151" t="s">
        <v>147</v>
      </c>
      <c r="Q10" s="140"/>
      <c r="R10" s="127"/>
      <c r="S10" s="127"/>
      <c r="T10" s="127"/>
      <c r="U10" s="127"/>
      <c r="V10" s="127"/>
      <c r="W10" s="127"/>
      <c r="X10" s="127"/>
      <c r="Y10" s="127"/>
      <c r="Z10" s="127"/>
    </row>
    <row r="11" spans="1:26">
      <c r="A11" s="149" t="s">
        <v>148</v>
      </c>
      <c r="B11" s="140">
        <v>1083485</v>
      </c>
      <c r="C11" s="141">
        <v>4933862</v>
      </c>
      <c r="D11" s="141">
        <v>2474199</v>
      </c>
      <c r="E11" s="141">
        <v>2459663</v>
      </c>
      <c r="F11" s="126" t="s">
        <v>144</v>
      </c>
      <c r="G11" s="126" t="s">
        <v>144</v>
      </c>
      <c r="H11" s="126" t="s">
        <v>144</v>
      </c>
      <c r="I11" s="126" t="s">
        <v>144</v>
      </c>
      <c r="J11" s="126" t="s">
        <v>144</v>
      </c>
      <c r="K11" s="126" t="s">
        <v>144</v>
      </c>
      <c r="L11" s="174">
        <v>4.5999999999999996</v>
      </c>
      <c r="M11" s="175" t="s">
        <v>149</v>
      </c>
      <c r="N11" s="141">
        <v>447</v>
      </c>
      <c r="O11" s="142">
        <v>11030</v>
      </c>
      <c r="P11" s="151" t="s">
        <v>148</v>
      </c>
      <c r="Q11" s="140"/>
      <c r="R11" s="127"/>
      <c r="S11" s="127"/>
      <c r="T11" s="127"/>
      <c r="U11" s="127"/>
      <c r="V11" s="127"/>
      <c r="W11" s="127"/>
      <c r="X11" s="127"/>
      <c r="Y11" s="127"/>
      <c r="Z11" s="127"/>
    </row>
    <row r="12" spans="1:26">
      <c r="A12" s="149" t="s">
        <v>150</v>
      </c>
      <c r="B12" s="140">
        <v>858526</v>
      </c>
      <c r="C12" s="141">
        <v>3961906</v>
      </c>
      <c r="D12" s="141">
        <v>1980205</v>
      </c>
      <c r="E12" s="141">
        <v>1981701</v>
      </c>
      <c r="F12" s="126" t="s">
        <v>144</v>
      </c>
      <c r="G12" s="126" t="s">
        <v>144</v>
      </c>
      <c r="H12" s="126" t="s">
        <v>144</v>
      </c>
      <c r="I12" s="126" t="s">
        <v>144</v>
      </c>
      <c r="J12" s="126" t="s">
        <v>144</v>
      </c>
      <c r="K12" s="126" t="s">
        <v>144</v>
      </c>
      <c r="L12" s="174">
        <v>4.6147769549204103</v>
      </c>
      <c r="M12" s="175" t="s">
        <v>145</v>
      </c>
      <c r="N12" s="141">
        <v>364.29979586957722</v>
      </c>
      <c r="O12" s="142">
        <v>10875.4</v>
      </c>
      <c r="P12" s="151" t="s">
        <v>151</v>
      </c>
      <c r="Q12" s="140"/>
      <c r="R12" s="127"/>
      <c r="S12" s="127"/>
      <c r="T12" s="127"/>
      <c r="U12" s="127"/>
      <c r="V12" s="127"/>
      <c r="W12" s="127"/>
      <c r="X12" s="127"/>
      <c r="Y12" s="127"/>
      <c r="Z12" s="127"/>
    </row>
    <row r="13" spans="1:26">
      <c r="A13" s="149" t="s">
        <v>152</v>
      </c>
      <c r="B13" s="150">
        <v>912844</v>
      </c>
      <c r="C13" s="150">
        <v>4166774</v>
      </c>
      <c r="D13" s="150">
        <v>2083494</v>
      </c>
      <c r="E13" s="150">
        <v>2083280</v>
      </c>
      <c r="F13" s="126" t="s">
        <v>144</v>
      </c>
      <c r="G13" s="126" t="s">
        <v>144</v>
      </c>
      <c r="H13" s="126" t="s">
        <v>144</v>
      </c>
      <c r="I13" s="126" t="s">
        <v>144</v>
      </c>
      <c r="J13" s="126" t="s">
        <v>144</v>
      </c>
      <c r="K13" s="126" t="s">
        <v>144</v>
      </c>
      <c r="L13" s="176">
        <v>4.5646068769691208</v>
      </c>
      <c r="M13" s="175" t="s">
        <v>145</v>
      </c>
      <c r="N13" s="150">
        <v>383.87136893909593</v>
      </c>
      <c r="O13" s="175">
        <v>10854.61</v>
      </c>
      <c r="P13" s="151" t="s">
        <v>152</v>
      </c>
      <c r="Q13" s="140"/>
      <c r="R13" s="127"/>
      <c r="S13" s="127"/>
      <c r="T13" s="127"/>
      <c r="U13" s="127"/>
      <c r="V13" s="127"/>
      <c r="W13" s="127"/>
      <c r="X13" s="127"/>
      <c r="Y13" s="127"/>
      <c r="Z13" s="127"/>
    </row>
    <row r="14" spans="1:26">
      <c r="A14" s="149" t="s">
        <v>153</v>
      </c>
      <c r="B14" s="140">
        <v>989488</v>
      </c>
      <c r="C14" s="141">
        <v>4358199</v>
      </c>
      <c r="D14" s="141">
        <v>2190475</v>
      </c>
      <c r="E14" s="141">
        <v>2167724</v>
      </c>
      <c r="F14" s="126" t="s">
        <v>144</v>
      </c>
      <c r="G14" s="126" t="s">
        <v>144</v>
      </c>
      <c r="H14" s="126" t="s">
        <v>144</v>
      </c>
      <c r="I14" s="126" t="s">
        <v>144</v>
      </c>
      <c r="J14" s="126" t="s">
        <v>144</v>
      </c>
      <c r="K14" s="126" t="s">
        <v>144</v>
      </c>
      <c r="L14" s="174">
        <v>4.4044990944811859</v>
      </c>
      <c r="M14" s="175">
        <v>171882</v>
      </c>
      <c r="N14" s="141">
        <v>401.43646530975423</v>
      </c>
      <c r="O14" s="142">
        <v>10856.51</v>
      </c>
      <c r="P14" s="151" t="s">
        <v>153</v>
      </c>
      <c r="Q14" s="140"/>
      <c r="R14" s="127"/>
      <c r="S14" s="127"/>
      <c r="T14" s="127"/>
      <c r="U14" s="127"/>
      <c r="V14" s="127"/>
      <c r="W14" s="127"/>
      <c r="X14" s="127"/>
      <c r="Y14" s="127"/>
      <c r="Z14" s="127"/>
    </row>
    <row r="15" spans="1:26">
      <c r="A15" s="149" t="s">
        <v>154</v>
      </c>
      <c r="B15" s="140">
        <v>1049106</v>
      </c>
      <c r="C15" s="141">
        <v>4581009</v>
      </c>
      <c r="D15" s="141">
        <v>2305558</v>
      </c>
      <c r="E15" s="141">
        <v>2275451</v>
      </c>
      <c r="F15" s="126" t="s">
        <v>144</v>
      </c>
      <c r="G15" s="126" t="s">
        <v>144</v>
      </c>
      <c r="H15" s="126" t="s">
        <v>144</v>
      </c>
      <c r="I15" s="126" t="s">
        <v>144</v>
      </c>
      <c r="J15" s="126" t="s">
        <v>144</v>
      </c>
      <c r="K15" s="126" t="s">
        <v>144</v>
      </c>
      <c r="L15" s="174">
        <v>4.366583548278248</v>
      </c>
      <c r="M15" s="175">
        <v>183863</v>
      </c>
      <c r="N15" s="141">
        <v>421.97168438311746</v>
      </c>
      <c r="O15" s="142">
        <v>10856.2</v>
      </c>
      <c r="P15" s="151" t="s">
        <v>154</v>
      </c>
      <c r="Q15" s="140"/>
      <c r="R15" s="127"/>
      <c r="S15" s="127"/>
      <c r="T15" s="127"/>
      <c r="U15" s="127"/>
      <c r="V15" s="127"/>
      <c r="W15" s="127"/>
      <c r="X15" s="127"/>
      <c r="Y15" s="127"/>
      <c r="Z15" s="127"/>
    </row>
    <row r="16" spans="1:26">
      <c r="A16" s="149" t="s">
        <v>155</v>
      </c>
      <c r="B16" s="140">
        <v>1165210</v>
      </c>
      <c r="C16" s="141">
        <v>4794135</v>
      </c>
      <c r="D16" s="141">
        <v>2409383</v>
      </c>
      <c r="E16" s="141">
        <v>2384752</v>
      </c>
      <c r="F16" s="126" t="s">
        <v>144</v>
      </c>
      <c r="G16" s="126" t="s">
        <v>144</v>
      </c>
      <c r="H16" s="126" t="s">
        <v>144</v>
      </c>
      <c r="I16" s="126" t="s">
        <v>144</v>
      </c>
      <c r="J16" s="126" t="s">
        <v>144</v>
      </c>
      <c r="K16" s="126" t="s">
        <v>144</v>
      </c>
      <c r="L16" s="174">
        <v>4.0999999999999996</v>
      </c>
      <c r="M16" s="175" t="s">
        <v>156</v>
      </c>
      <c r="N16" s="141">
        <v>441</v>
      </c>
      <c r="O16" s="142">
        <v>10859</v>
      </c>
      <c r="P16" s="151" t="s">
        <v>155</v>
      </c>
      <c r="Q16" s="140"/>
    </row>
    <row r="17" spans="1:17">
      <c r="A17" s="149" t="s">
        <v>157</v>
      </c>
      <c r="B17" s="140">
        <v>1246323</v>
      </c>
      <c r="C17" s="141">
        <v>5075449</v>
      </c>
      <c r="D17" s="141">
        <v>2547096</v>
      </c>
      <c r="E17" s="141">
        <v>2528353</v>
      </c>
      <c r="F17" s="126" t="s">
        <v>144</v>
      </c>
      <c r="G17" s="126" t="s">
        <v>144</v>
      </c>
      <c r="H17" s="126" t="s">
        <v>144</v>
      </c>
      <c r="I17" s="126" t="s">
        <v>144</v>
      </c>
      <c r="J17" s="126" t="s">
        <v>144</v>
      </c>
      <c r="K17" s="126" t="s">
        <v>144</v>
      </c>
      <c r="L17" s="174">
        <v>4.0723383906098176</v>
      </c>
      <c r="M17" s="175" t="s">
        <v>145</v>
      </c>
      <c r="N17" s="141">
        <v>467.2213604834738</v>
      </c>
      <c r="O17" s="142">
        <v>10863.05</v>
      </c>
      <c r="P17" s="151" t="s">
        <v>157</v>
      </c>
      <c r="Q17" s="140"/>
    </row>
    <row r="18" spans="1:17">
      <c r="A18" s="149" t="s">
        <v>158</v>
      </c>
      <c r="B18" s="150">
        <v>1338151</v>
      </c>
      <c r="C18" s="150">
        <v>5386732</v>
      </c>
      <c r="D18" s="150">
        <v>2701933</v>
      </c>
      <c r="E18" s="150">
        <v>2684799</v>
      </c>
      <c r="F18" s="126" t="s">
        <v>144</v>
      </c>
      <c r="G18" s="126" t="s">
        <v>144</v>
      </c>
      <c r="H18" s="126" t="s">
        <v>144</v>
      </c>
      <c r="I18" s="126" t="s">
        <v>144</v>
      </c>
      <c r="J18" s="126" t="s">
        <v>144</v>
      </c>
      <c r="K18" s="126" t="s">
        <v>144</v>
      </c>
      <c r="L18" s="176">
        <v>4.025503848220418</v>
      </c>
      <c r="M18" s="175" t="s">
        <v>159</v>
      </c>
      <c r="N18" s="150">
        <v>495.82225724026716</v>
      </c>
      <c r="O18" s="175">
        <v>10864.24</v>
      </c>
      <c r="P18" s="151" t="s">
        <v>158</v>
      </c>
      <c r="Q18" s="140"/>
    </row>
    <row r="19" spans="1:17">
      <c r="A19" s="149" t="s">
        <v>160</v>
      </c>
      <c r="B19" s="140">
        <v>1427881</v>
      </c>
      <c r="C19" s="141">
        <v>5623587</v>
      </c>
      <c r="D19" s="141">
        <v>2825558</v>
      </c>
      <c r="E19" s="141">
        <v>2798029</v>
      </c>
      <c r="F19" s="126" t="s">
        <v>144</v>
      </c>
      <c r="G19" s="126" t="s">
        <v>144</v>
      </c>
      <c r="H19" s="126" t="s">
        <v>144</v>
      </c>
      <c r="I19" s="126" t="s">
        <v>144</v>
      </c>
      <c r="J19" s="126" t="s">
        <v>144</v>
      </c>
      <c r="K19" s="126" t="s">
        <v>144</v>
      </c>
      <c r="L19" s="174">
        <v>3.9384143356484187</v>
      </c>
      <c r="M19" s="175" t="s">
        <v>161</v>
      </c>
      <c r="N19" s="141">
        <v>517.51594349606592</v>
      </c>
      <c r="O19" s="142">
        <v>10866.5</v>
      </c>
      <c r="P19" s="151" t="s">
        <v>160</v>
      </c>
      <c r="Q19" s="140"/>
    </row>
    <row r="20" spans="1:17">
      <c r="A20" s="149" t="s">
        <v>162</v>
      </c>
      <c r="B20" s="140">
        <v>1531004</v>
      </c>
      <c r="C20" s="141">
        <v>5970440</v>
      </c>
      <c r="D20" s="141">
        <v>3003246</v>
      </c>
      <c r="E20" s="141">
        <v>2967194</v>
      </c>
      <c r="F20" s="126" t="s">
        <v>144</v>
      </c>
      <c r="G20" s="126" t="s">
        <v>144</v>
      </c>
      <c r="H20" s="126" t="s">
        <v>144</v>
      </c>
      <c r="I20" s="126" t="s">
        <v>144</v>
      </c>
      <c r="J20" s="126" t="s">
        <v>144</v>
      </c>
      <c r="K20" s="126" t="s">
        <v>144</v>
      </c>
      <c r="L20" s="174">
        <v>3.8996893541754298</v>
      </c>
      <c r="M20" s="175">
        <v>262013</v>
      </c>
      <c r="N20" s="141">
        <v>554.3923768773202</v>
      </c>
      <c r="O20" s="142">
        <v>10769.34</v>
      </c>
      <c r="P20" s="151" t="s">
        <v>162</v>
      </c>
      <c r="Q20" s="140"/>
    </row>
    <row r="21" spans="1:17">
      <c r="A21" s="149" t="s">
        <v>163</v>
      </c>
      <c r="B21" s="140">
        <v>1619606</v>
      </c>
      <c r="C21" s="141">
        <v>6155632</v>
      </c>
      <c r="D21" s="141">
        <v>3099913</v>
      </c>
      <c r="E21" s="141">
        <v>3055719</v>
      </c>
      <c r="F21" s="126" t="s">
        <v>144</v>
      </c>
      <c r="G21" s="126" t="s">
        <v>144</v>
      </c>
      <c r="H21" s="126" t="s">
        <v>144</v>
      </c>
      <c r="I21" s="126" t="s">
        <v>144</v>
      </c>
      <c r="J21" s="126" t="s">
        <v>144</v>
      </c>
      <c r="K21" s="126" t="s">
        <v>144</v>
      </c>
      <c r="L21" s="174">
        <v>3.8006972066045694</v>
      </c>
      <c r="M21" s="175" t="s">
        <v>164</v>
      </c>
      <c r="N21" s="141">
        <v>571.39441195581549</v>
      </c>
      <c r="O21" s="142">
        <v>10773</v>
      </c>
      <c r="P21" s="151" t="s">
        <v>163</v>
      </c>
      <c r="Q21" s="140"/>
    </row>
    <row r="22" spans="1:17">
      <c r="A22" s="149" t="s">
        <v>165</v>
      </c>
      <c r="B22" s="140">
        <v>1622599</v>
      </c>
      <c r="C22" s="141">
        <v>6154321</v>
      </c>
      <c r="D22" s="141">
        <v>3101062</v>
      </c>
      <c r="E22" s="141">
        <v>3053259</v>
      </c>
      <c r="F22" s="126" t="s">
        <v>144</v>
      </c>
      <c r="G22" s="126" t="s">
        <v>144</v>
      </c>
      <c r="H22" s="126" t="s">
        <v>144</v>
      </c>
      <c r="I22" s="126" t="s">
        <v>144</v>
      </c>
      <c r="J22" s="126" t="s">
        <v>144</v>
      </c>
      <c r="K22" s="126" t="s">
        <v>144</v>
      </c>
      <c r="L22" s="174">
        <v>3.7928785855285256</v>
      </c>
      <c r="M22" s="175" t="s">
        <v>145</v>
      </c>
      <c r="N22" s="141">
        <v>571.27271883412232</v>
      </c>
      <c r="O22" s="142">
        <v>10773</v>
      </c>
      <c r="P22" s="151" t="s">
        <v>165</v>
      </c>
      <c r="Q22" s="140"/>
    </row>
    <row r="23" spans="1:17">
      <c r="A23" s="149" t="s">
        <v>166</v>
      </c>
      <c r="B23" s="141">
        <v>1886908</v>
      </c>
      <c r="C23" s="141">
        <v>6243330</v>
      </c>
      <c r="D23" s="141">
        <v>3149902</v>
      </c>
      <c r="E23" s="141">
        <v>3093428</v>
      </c>
      <c r="F23" s="126" t="s">
        <v>144</v>
      </c>
      <c r="G23" s="126" t="s">
        <v>144</v>
      </c>
      <c r="H23" s="126" t="s">
        <v>144</v>
      </c>
      <c r="I23" s="126" t="s">
        <v>144</v>
      </c>
      <c r="J23" s="126" t="s">
        <v>144</v>
      </c>
      <c r="K23" s="126" t="s">
        <v>144</v>
      </c>
      <c r="L23" s="174">
        <v>3.31</v>
      </c>
      <c r="M23" s="142">
        <v>291314</v>
      </c>
      <c r="N23" s="141">
        <v>580</v>
      </c>
      <c r="O23" s="142">
        <v>10773</v>
      </c>
      <c r="P23" s="151" t="s">
        <v>166</v>
      </c>
      <c r="Q23" s="140"/>
    </row>
    <row r="24" spans="1:17">
      <c r="A24" s="149" t="s">
        <v>167</v>
      </c>
      <c r="B24" s="141">
        <v>1750782</v>
      </c>
      <c r="C24" s="141">
        <v>6448838</v>
      </c>
      <c r="D24" s="141">
        <v>3250003</v>
      </c>
      <c r="E24" s="141">
        <v>3198835</v>
      </c>
      <c r="F24" s="127">
        <v>6447260</v>
      </c>
      <c r="G24" s="127">
        <v>3249093</v>
      </c>
      <c r="H24" s="127">
        <v>3198167</v>
      </c>
      <c r="I24" s="126">
        <v>1578</v>
      </c>
      <c r="J24" s="126">
        <v>910</v>
      </c>
      <c r="K24" s="126">
        <v>668</v>
      </c>
      <c r="L24" s="174">
        <v>3.683404330179314</v>
      </c>
      <c r="M24" s="142" t="s">
        <v>168</v>
      </c>
      <c r="N24" s="141">
        <v>598.61115752343824</v>
      </c>
      <c r="O24" s="142">
        <v>10773</v>
      </c>
      <c r="P24" s="151" t="s">
        <v>167</v>
      </c>
      <c r="Q24" s="140"/>
    </row>
    <row r="25" spans="1:17">
      <c r="A25" s="149" t="s">
        <v>169</v>
      </c>
      <c r="B25" s="141">
        <v>2046111</v>
      </c>
      <c r="C25" s="141">
        <v>6619629</v>
      </c>
      <c r="D25" s="141">
        <v>3346679</v>
      </c>
      <c r="E25" s="141">
        <v>3272950</v>
      </c>
      <c r="F25" s="127">
        <v>6613093</v>
      </c>
      <c r="G25" s="127">
        <v>3343088</v>
      </c>
      <c r="H25" s="127">
        <v>3270006</v>
      </c>
      <c r="I25" s="140">
        <v>6536</v>
      </c>
      <c r="J25" s="140">
        <v>3591</v>
      </c>
      <c r="K25" s="140">
        <v>2944</v>
      </c>
      <c r="L25" s="174">
        <v>3.24</v>
      </c>
      <c r="M25" s="175" t="s">
        <v>170</v>
      </c>
      <c r="N25" s="141">
        <v>650.79312366421277</v>
      </c>
      <c r="O25" s="142">
        <v>10780.16</v>
      </c>
      <c r="P25" s="151" t="s">
        <v>169</v>
      </c>
      <c r="Q25" s="140"/>
    </row>
    <row r="26" spans="1:17">
      <c r="A26" s="149" t="s">
        <v>171</v>
      </c>
      <c r="B26" s="141">
        <v>2195781</v>
      </c>
      <c r="C26" s="141">
        <v>7015654</v>
      </c>
      <c r="D26" s="141">
        <v>3549318</v>
      </c>
      <c r="E26" s="141">
        <v>3466336</v>
      </c>
      <c r="F26" s="127">
        <v>7005232</v>
      </c>
      <c r="G26" s="127">
        <v>3542783</v>
      </c>
      <c r="H26" s="127">
        <v>3462449</v>
      </c>
      <c r="I26" s="140">
        <v>10422</v>
      </c>
      <c r="J26" s="140">
        <v>6535</v>
      </c>
      <c r="K26" s="140">
        <v>3887</v>
      </c>
      <c r="L26" s="174">
        <v>3.1950608917738155</v>
      </c>
      <c r="M26" s="175" t="s">
        <v>172</v>
      </c>
      <c r="N26" s="141">
        <v>650.79312366421277</v>
      </c>
      <c r="O26" s="142">
        <v>10780.16</v>
      </c>
      <c r="P26" s="151" t="s">
        <v>171</v>
      </c>
      <c r="Q26" s="140"/>
    </row>
    <row r="27" spans="1:17">
      <c r="A27" s="177" t="s">
        <v>173</v>
      </c>
      <c r="B27" s="150">
        <v>2357996</v>
      </c>
      <c r="C27" s="150">
        <v>7438262</v>
      </c>
      <c r="D27" s="150">
        <v>3768728</v>
      </c>
      <c r="E27" s="150">
        <v>3669534</v>
      </c>
      <c r="F27" s="127">
        <v>7421823</v>
      </c>
      <c r="G27" s="127">
        <v>3757944</v>
      </c>
      <c r="H27" s="127">
        <v>3663879</v>
      </c>
      <c r="I27" s="140">
        <v>16439</v>
      </c>
      <c r="J27" s="140">
        <v>10784</v>
      </c>
      <c r="K27" s="140">
        <v>5655</v>
      </c>
      <c r="L27" s="174">
        <v>3.1544845707965576</v>
      </c>
      <c r="M27" s="175" t="s">
        <v>174</v>
      </c>
      <c r="N27" s="141">
        <v>689.96606874187194</v>
      </c>
      <c r="O27" s="175">
        <v>10780.62</v>
      </c>
      <c r="P27" s="178" t="s">
        <v>173</v>
      </c>
      <c r="Q27" s="140"/>
    </row>
    <row r="28" spans="1:17">
      <c r="A28" s="177" t="s">
        <v>175</v>
      </c>
      <c r="B28" s="150">
        <v>2171759</v>
      </c>
      <c r="C28" s="150">
        <v>7649741</v>
      </c>
      <c r="D28" s="150">
        <v>3864656</v>
      </c>
      <c r="E28" s="150">
        <v>3785085</v>
      </c>
      <c r="F28" s="150">
        <v>7637942</v>
      </c>
      <c r="G28" s="150">
        <v>3856763</v>
      </c>
      <c r="H28" s="150">
        <v>3781179</v>
      </c>
      <c r="I28" s="141">
        <v>11799</v>
      </c>
      <c r="J28" s="141">
        <v>7893</v>
      </c>
      <c r="K28" s="141">
        <v>3906</v>
      </c>
      <c r="L28" s="174">
        <v>3.5223710365652909</v>
      </c>
      <c r="M28" s="179" t="s">
        <v>176</v>
      </c>
      <c r="N28" s="141">
        <v>752.18692232055059</v>
      </c>
      <c r="O28" s="175">
        <v>10170</v>
      </c>
      <c r="P28" s="178" t="s">
        <v>175</v>
      </c>
      <c r="Q28" s="140"/>
    </row>
    <row r="29" spans="1:17">
      <c r="A29" s="177" t="s">
        <v>177</v>
      </c>
      <c r="B29" s="150">
        <v>2508379</v>
      </c>
      <c r="C29" s="150">
        <v>7811468</v>
      </c>
      <c r="D29" s="150">
        <v>3960539</v>
      </c>
      <c r="E29" s="150">
        <v>3850929</v>
      </c>
      <c r="F29" s="127">
        <v>7789424</v>
      </c>
      <c r="G29" s="127">
        <v>3946338</v>
      </c>
      <c r="H29" s="127">
        <v>3843086</v>
      </c>
      <c r="I29" s="180">
        <v>22044</v>
      </c>
      <c r="J29" s="180">
        <v>14201</v>
      </c>
      <c r="K29" s="180">
        <v>7843</v>
      </c>
      <c r="L29" s="174">
        <v>3.1141498154784424</v>
      </c>
      <c r="M29" s="181" t="s">
        <v>178</v>
      </c>
      <c r="N29" s="141">
        <v>768.08928220255655</v>
      </c>
      <c r="O29" s="175">
        <v>10170</v>
      </c>
      <c r="P29" s="178" t="s">
        <v>177</v>
      </c>
      <c r="Q29" s="140"/>
    </row>
    <row r="30" spans="1:17">
      <c r="A30" s="149" t="s">
        <v>179</v>
      </c>
      <c r="B30" s="141">
        <v>2665985</v>
      </c>
      <c r="C30" s="141">
        <v>8190938</v>
      </c>
      <c r="D30" s="141">
        <v>4154577</v>
      </c>
      <c r="E30" s="141">
        <v>4036361</v>
      </c>
      <c r="F30" s="127">
        <v>8155794</v>
      </c>
      <c r="G30" s="127">
        <v>4130561</v>
      </c>
      <c r="H30" s="127">
        <v>4025233</v>
      </c>
      <c r="I30" s="141">
        <v>35144</v>
      </c>
      <c r="J30" s="141">
        <v>24016</v>
      </c>
      <c r="K30" s="141">
        <v>11128</v>
      </c>
      <c r="L30" s="174">
        <v>3.0723871289598406</v>
      </c>
      <c r="M30" s="175">
        <v>405950</v>
      </c>
      <c r="N30" s="141">
        <v>804.31104556906791</v>
      </c>
      <c r="O30" s="142">
        <v>10183.794</v>
      </c>
      <c r="P30" s="151" t="s">
        <v>179</v>
      </c>
      <c r="Q30" s="140"/>
    </row>
    <row r="31" spans="1:17">
      <c r="A31" s="149" t="s">
        <v>180</v>
      </c>
      <c r="B31" s="141">
        <v>2818576</v>
      </c>
      <c r="C31" s="141">
        <v>8514716</v>
      </c>
      <c r="D31" s="141">
        <v>4317347</v>
      </c>
      <c r="E31" s="141">
        <v>4197369</v>
      </c>
      <c r="F31" s="127">
        <v>8470594</v>
      </c>
      <c r="G31" s="127">
        <v>4286697</v>
      </c>
      <c r="H31" s="127">
        <v>4183897</v>
      </c>
      <c r="I31" s="180">
        <v>44122</v>
      </c>
      <c r="J31" s="180">
        <v>30650</v>
      </c>
      <c r="K31" s="180">
        <v>13472</v>
      </c>
      <c r="L31" s="174">
        <v>3.0209282985450807</v>
      </c>
      <c r="M31" s="142">
        <v>433317</v>
      </c>
      <c r="N31" s="141">
        <v>835.57232971027292</v>
      </c>
      <c r="O31" s="142">
        <v>10190.280000000001</v>
      </c>
      <c r="P31" s="151" t="s">
        <v>180</v>
      </c>
      <c r="Q31" s="140"/>
    </row>
    <row r="32" spans="1:17">
      <c r="A32" s="149" t="s">
        <v>181</v>
      </c>
      <c r="B32" s="141">
        <v>2844110</v>
      </c>
      <c r="C32" s="141">
        <v>8712317</v>
      </c>
      <c r="D32" s="141">
        <v>4410894</v>
      </c>
      <c r="E32" s="141">
        <v>4301423</v>
      </c>
      <c r="F32" s="127">
        <v>8672632</v>
      </c>
      <c r="G32" s="127">
        <v>4383917</v>
      </c>
      <c r="H32" s="127">
        <v>4288715</v>
      </c>
      <c r="I32" s="180">
        <v>39685</v>
      </c>
      <c r="J32" s="180">
        <v>26977</v>
      </c>
      <c r="K32" s="180">
        <v>12708</v>
      </c>
      <c r="L32" s="174">
        <v>3.0493307220888082</v>
      </c>
      <c r="M32" s="142">
        <v>457107</v>
      </c>
      <c r="N32" s="141">
        <v>855</v>
      </c>
      <c r="O32" s="142">
        <v>10190</v>
      </c>
      <c r="P32" s="151" t="s">
        <v>181</v>
      </c>
      <c r="Q32" s="140"/>
    </row>
    <row r="33" spans="1:48">
      <c r="A33" s="149" t="s">
        <v>182</v>
      </c>
      <c r="B33" s="141">
        <v>2944148</v>
      </c>
      <c r="C33" s="141">
        <v>8982298</v>
      </c>
      <c r="D33" s="141">
        <v>4545929</v>
      </c>
      <c r="E33" s="141">
        <v>4436369</v>
      </c>
      <c r="F33" s="127">
        <v>8934332</v>
      </c>
      <c r="G33" s="127">
        <v>4513391</v>
      </c>
      <c r="H33" s="127">
        <v>4420941</v>
      </c>
      <c r="I33" s="180">
        <v>47966</v>
      </c>
      <c r="J33" s="180">
        <v>32538</v>
      </c>
      <c r="K33" s="180">
        <v>15428</v>
      </c>
      <c r="L33" s="174">
        <v>3.0346069559003146</v>
      </c>
      <c r="M33" s="142">
        <v>488043</v>
      </c>
      <c r="N33" s="141">
        <v>882</v>
      </c>
      <c r="O33" s="142">
        <v>10189</v>
      </c>
      <c r="P33" s="151" t="s">
        <v>182</v>
      </c>
      <c r="Q33" s="140"/>
    </row>
    <row r="34" spans="1:48">
      <c r="A34" s="149" t="s">
        <v>183</v>
      </c>
      <c r="B34" s="150">
        <v>2691510</v>
      </c>
      <c r="C34" s="150">
        <v>8984134</v>
      </c>
      <c r="D34" s="150">
        <v>4538265</v>
      </c>
      <c r="E34" s="150">
        <v>4445869</v>
      </c>
      <c r="F34" s="150">
        <v>8937752</v>
      </c>
      <c r="G34" s="150">
        <v>4507362</v>
      </c>
      <c r="H34" s="150">
        <v>4430390</v>
      </c>
      <c r="I34" s="180">
        <v>46382</v>
      </c>
      <c r="J34" s="182">
        <v>30903</v>
      </c>
      <c r="K34" s="182">
        <v>15479</v>
      </c>
      <c r="L34" s="174">
        <v>3.337953044945031</v>
      </c>
      <c r="M34" s="183" t="s">
        <v>184</v>
      </c>
      <c r="N34" s="141">
        <v>881.74835607027183</v>
      </c>
      <c r="O34" s="175">
        <v>10189</v>
      </c>
      <c r="P34" s="151" t="s">
        <v>183</v>
      </c>
      <c r="Q34" s="140"/>
    </row>
    <row r="35" spans="1:48">
      <c r="A35" s="149" t="s">
        <v>185</v>
      </c>
      <c r="B35" s="150">
        <v>3052102</v>
      </c>
      <c r="C35" s="150">
        <v>9280013</v>
      </c>
      <c r="D35" s="150">
        <v>4699575</v>
      </c>
      <c r="E35" s="150">
        <v>4580438</v>
      </c>
      <c r="F35" s="127">
        <v>9219343</v>
      </c>
      <c r="G35" s="127">
        <v>4658523</v>
      </c>
      <c r="H35" s="127">
        <v>4560820</v>
      </c>
      <c r="I35" s="180">
        <v>60670</v>
      </c>
      <c r="J35" s="182">
        <v>41052</v>
      </c>
      <c r="K35" s="182">
        <v>19618</v>
      </c>
      <c r="L35" s="174">
        <v>3.0206536347736739</v>
      </c>
      <c r="M35" s="184">
        <v>525382</v>
      </c>
      <c r="N35" s="141">
        <v>911</v>
      </c>
      <c r="O35" s="175">
        <v>10189</v>
      </c>
      <c r="P35" s="151" t="s">
        <v>185</v>
      </c>
      <c r="Q35" s="140"/>
    </row>
    <row r="36" spans="1:48">
      <c r="A36" s="149" t="s">
        <v>186</v>
      </c>
      <c r="B36" s="150">
        <v>3191089</v>
      </c>
      <c r="C36" s="150">
        <v>9612036</v>
      </c>
      <c r="D36" s="150">
        <v>4866050</v>
      </c>
      <c r="E36" s="150">
        <v>4745986</v>
      </c>
      <c r="F36" s="127">
        <v>9544496</v>
      </c>
      <c r="G36" s="127">
        <v>4822367</v>
      </c>
      <c r="H36" s="127">
        <v>4722129</v>
      </c>
      <c r="I36" s="180">
        <v>67540</v>
      </c>
      <c r="J36" s="182">
        <v>43683</v>
      </c>
      <c r="K36" s="182">
        <v>23857</v>
      </c>
      <c r="L36" s="174">
        <v>2.9909839556339546</v>
      </c>
      <c r="M36" s="184">
        <v>567298</v>
      </c>
      <c r="N36" s="141">
        <v>943</v>
      </c>
      <c r="O36" s="175">
        <v>10191</v>
      </c>
      <c r="P36" s="151" t="s">
        <v>186</v>
      </c>
      <c r="Q36" s="140"/>
    </row>
    <row r="37" spans="1:48">
      <c r="A37" s="149" t="s">
        <v>187</v>
      </c>
      <c r="B37" s="141">
        <v>3394937</v>
      </c>
      <c r="C37" s="141">
        <v>10000047</v>
      </c>
      <c r="D37" s="141">
        <v>5057391</v>
      </c>
      <c r="E37" s="141">
        <v>4942656</v>
      </c>
      <c r="F37" s="127">
        <v>9927473</v>
      </c>
      <c r="G37" s="127">
        <v>5012229</v>
      </c>
      <c r="H37" s="127">
        <v>4915244</v>
      </c>
      <c r="I37" s="180">
        <v>72574</v>
      </c>
      <c r="J37" s="180">
        <v>45162</v>
      </c>
      <c r="K37" s="180">
        <v>27412</v>
      </c>
      <c r="L37" s="174">
        <v>2.9241994770447874</v>
      </c>
      <c r="M37" s="184">
        <v>615395</v>
      </c>
      <c r="N37" s="141">
        <v>982.22640212159911</v>
      </c>
      <c r="O37" s="142">
        <v>10181</v>
      </c>
      <c r="P37" s="151" t="s">
        <v>187</v>
      </c>
      <c r="Q37" s="140"/>
    </row>
    <row r="38" spans="1:48">
      <c r="A38" s="149" t="s">
        <v>188</v>
      </c>
      <c r="B38" s="141">
        <v>3592144</v>
      </c>
      <c r="C38" s="141">
        <v>10361638</v>
      </c>
      <c r="D38" s="141">
        <v>5249571</v>
      </c>
      <c r="E38" s="141">
        <v>5112067</v>
      </c>
      <c r="F38" s="127">
        <v>10206851</v>
      </c>
      <c r="G38" s="127">
        <v>5150549</v>
      </c>
      <c r="H38" s="127">
        <v>5056302</v>
      </c>
      <c r="I38" s="180">
        <v>154787</v>
      </c>
      <c r="J38" s="180">
        <v>99022</v>
      </c>
      <c r="K38" s="180">
        <v>55765</v>
      </c>
      <c r="L38" s="174">
        <v>2.8414370359317442</v>
      </c>
      <c r="M38" s="184">
        <v>662941</v>
      </c>
      <c r="N38" s="141">
        <v>1017.5427673573603</v>
      </c>
      <c r="O38" s="142">
        <v>10183</v>
      </c>
      <c r="P38" s="151" t="s">
        <v>188</v>
      </c>
      <c r="Q38" s="140"/>
    </row>
    <row r="39" spans="1:48">
      <c r="A39" s="149" t="s">
        <v>189</v>
      </c>
      <c r="B39" s="141">
        <v>3748325</v>
      </c>
      <c r="C39" s="141">
        <v>10628842</v>
      </c>
      <c r="D39" s="141">
        <v>5383355</v>
      </c>
      <c r="E39" s="141">
        <v>5245487</v>
      </c>
      <c r="F39" s="127">
        <v>10462920</v>
      </c>
      <c r="G39" s="127">
        <v>5277320</v>
      </c>
      <c r="H39" s="127">
        <v>5185600</v>
      </c>
      <c r="I39" s="180">
        <v>165922</v>
      </c>
      <c r="J39" s="180">
        <v>106035</v>
      </c>
      <c r="K39" s="180">
        <v>59887</v>
      </c>
      <c r="L39" s="174">
        <v>2.7913588069337636</v>
      </c>
      <c r="M39" s="184">
        <v>711701</v>
      </c>
      <c r="N39" s="141">
        <v>1043.7829716193655</v>
      </c>
      <c r="O39" s="142">
        <v>10183</v>
      </c>
      <c r="P39" s="151" t="s">
        <v>189</v>
      </c>
      <c r="Q39" s="140"/>
    </row>
    <row r="40" spans="1:48">
      <c r="A40" s="149" t="s">
        <v>190</v>
      </c>
      <c r="B40" s="141">
        <v>3361657</v>
      </c>
      <c r="C40" s="150">
        <v>10415399</v>
      </c>
      <c r="D40" s="150">
        <v>5243783</v>
      </c>
      <c r="E40" s="150">
        <v>5171616</v>
      </c>
      <c r="F40" s="141">
        <v>10341006</v>
      </c>
      <c r="G40" s="141">
        <v>5192007</v>
      </c>
      <c r="H40" s="141">
        <v>5148999</v>
      </c>
      <c r="I40" s="180">
        <v>74393</v>
      </c>
      <c r="J40" s="180">
        <v>51776</v>
      </c>
      <c r="K40" s="180">
        <v>22617</v>
      </c>
      <c r="L40" s="174">
        <v>3.0761633325470146</v>
      </c>
      <c r="M40" s="183" t="s">
        <v>191</v>
      </c>
      <c r="N40" s="141">
        <v>1022.8222527742315</v>
      </c>
      <c r="O40" s="142">
        <v>10183</v>
      </c>
      <c r="P40" s="151" t="s">
        <v>190</v>
      </c>
      <c r="Q40" s="140"/>
    </row>
    <row r="41" spans="1:48">
      <c r="A41" s="149" t="s">
        <v>192</v>
      </c>
      <c r="B41" s="141">
        <v>3910886</v>
      </c>
      <c r="C41" s="150">
        <v>10853157</v>
      </c>
      <c r="D41" s="150">
        <v>5495490</v>
      </c>
      <c r="E41" s="150">
        <v>5357667</v>
      </c>
      <c r="F41" s="127">
        <v>10697215</v>
      </c>
      <c r="G41" s="127">
        <v>5395500</v>
      </c>
      <c r="H41" s="127">
        <v>5301715</v>
      </c>
      <c r="I41" s="180">
        <v>155942</v>
      </c>
      <c r="J41" s="180">
        <v>99990</v>
      </c>
      <c r="K41" s="180">
        <v>55952</v>
      </c>
      <c r="L41" s="174">
        <v>2.7352408124399434</v>
      </c>
      <c r="M41" s="184">
        <v>757834</v>
      </c>
      <c r="N41" s="141">
        <v>1065.8113522537562</v>
      </c>
      <c r="O41" s="142">
        <v>10183</v>
      </c>
      <c r="P41" s="151" t="s">
        <v>192</v>
      </c>
      <c r="Q41" s="140"/>
    </row>
    <row r="42" spans="1:48">
      <c r="A42" s="149" t="s">
        <v>193</v>
      </c>
      <c r="B42" s="141">
        <v>4068786</v>
      </c>
      <c r="C42" s="150">
        <v>11106831</v>
      </c>
      <c r="D42" s="150">
        <v>5627223</v>
      </c>
      <c r="E42" s="150">
        <v>5479608</v>
      </c>
      <c r="F42" s="141">
        <v>10906033</v>
      </c>
      <c r="G42" s="141">
        <v>5499796</v>
      </c>
      <c r="H42" s="141">
        <v>5406237</v>
      </c>
      <c r="I42" s="180">
        <v>200798</v>
      </c>
      <c r="J42" s="180">
        <v>127427</v>
      </c>
      <c r="K42" s="180">
        <v>73371</v>
      </c>
      <c r="L42" s="174">
        <v>2.6310636637070615</v>
      </c>
      <c r="M42" s="184">
        <v>810472</v>
      </c>
      <c r="N42" s="141">
        <v>1070.9681695789398</v>
      </c>
      <c r="O42" s="142">
        <v>10183.34</v>
      </c>
      <c r="P42" s="151" t="s">
        <v>193</v>
      </c>
      <c r="Q42" s="140"/>
    </row>
    <row r="43" spans="1:48">
      <c r="A43" s="149" t="s">
        <v>194</v>
      </c>
      <c r="B43" s="141">
        <v>4183926</v>
      </c>
      <c r="C43" s="150">
        <v>11340241</v>
      </c>
      <c r="D43" s="150">
        <v>5742820</v>
      </c>
      <c r="E43" s="150">
        <v>5597421</v>
      </c>
      <c r="F43" s="141">
        <v>11106211</v>
      </c>
      <c r="G43" s="141">
        <v>5598206</v>
      </c>
      <c r="H43" s="141">
        <v>5508005</v>
      </c>
      <c r="I43" s="180">
        <v>234030</v>
      </c>
      <c r="J43" s="180">
        <v>144614</v>
      </c>
      <c r="K43" s="180">
        <v>89416</v>
      </c>
      <c r="L43" s="174">
        <v>2.6544950842820834</v>
      </c>
      <c r="M43" s="184">
        <v>875099</v>
      </c>
      <c r="N43" s="141">
        <v>1113.5470826962978</v>
      </c>
      <c r="O43" s="142">
        <v>10183.89</v>
      </c>
      <c r="P43" s="151" t="s">
        <v>194</v>
      </c>
      <c r="Q43" s="140"/>
    </row>
    <row r="44" spans="1:48">
      <c r="A44" s="149" t="s">
        <v>195</v>
      </c>
      <c r="B44" s="185">
        <v>4284475</v>
      </c>
      <c r="C44" s="150">
        <v>11549091</v>
      </c>
      <c r="D44" s="150">
        <v>5844699</v>
      </c>
      <c r="E44" s="150">
        <v>5704392</v>
      </c>
      <c r="F44" s="185">
        <v>11292264</v>
      </c>
      <c r="G44" s="185">
        <v>5690673</v>
      </c>
      <c r="H44" s="185">
        <v>5601591</v>
      </c>
      <c r="I44" s="180">
        <v>256827</v>
      </c>
      <c r="J44" s="180">
        <v>154026</v>
      </c>
      <c r="K44" s="180">
        <v>102801</v>
      </c>
      <c r="L44" s="186">
        <v>2.64</v>
      </c>
      <c r="M44" s="184">
        <v>934042</v>
      </c>
      <c r="N44" s="185">
        <v>1134</v>
      </c>
      <c r="O44" s="187">
        <v>10186</v>
      </c>
      <c r="P44" s="151" t="s">
        <v>195</v>
      </c>
      <c r="Q44" s="140"/>
    </row>
    <row r="45" spans="1:48">
      <c r="A45" s="149" t="s">
        <v>196</v>
      </c>
      <c r="B45" s="141">
        <v>4359467</v>
      </c>
      <c r="C45" s="150">
        <v>11727418</v>
      </c>
      <c r="D45" s="150">
        <v>5932288</v>
      </c>
      <c r="E45" s="150">
        <v>5795130</v>
      </c>
      <c r="F45" s="141">
        <v>11460610</v>
      </c>
      <c r="G45" s="141">
        <v>5773569</v>
      </c>
      <c r="H45" s="141">
        <v>5687041</v>
      </c>
      <c r="I45" s="141">
        <v>266808</v>
      </c>
      <c r="J45" s="141">
        <v>158719</v>
      </c>
      <c r="K45" s="141">
        <v>108089</v>
      </c>
      <c r="L45" s="174">
        <v>2.629</v>
      </c>
      <c r="M45" s="142">
        <v>969263</v>
      </c>
      <c r="N45" s="141">
        <v>1151</v>
      </c>
      <c r="O45" s="142">
        <v>10188</v>
      </c>
      <c r="P45" s="151" t="s">
        <v>196</v>
      </c>
      <c r="Q45" s="139"/>
    </row>
    <row r="46" spans="1:48">
      <c r="A46" s="149" t="s">
        <v>197</v>
      </c>
      <c r="B46" s="141">
        <v>3908059</v>
      </c>
      <c r="C46" s="150">
        <v>11379459</v>
      </c>
      <c r="D46" s="150">
        <v>5705613</v>
      </c>
      <c r="E46" s="150">
        <v>5673846</v>
      </c>
      <c r="F46" s="141">
        <v>11196053</v>
      </c>
      <c r="G46" s="141">
        <v>5599570</v>
      </c>
      <c r="H46" s="141">
        <v>5596483</v>
      </c>
      <c r="I46" s="141">
        <v>183406</v>
      </c>
      <c r="J46" s="141">
        <v>106043</v>
      </c>
      <c r="K46" s="141">
        <v>77363</v>
      </c>
      <c r="L46" s="174">
        <v>2.8648628385600117</v>
      </c>
      <c r="M46" s="175" t="s">
        <v>198</v>
      </c>
      <c r="N46" s="141">
        <v>1119.2543523163174</v>
      </c>
      <c r="O46" s="142">
        <v>10167</v>
      </c>
      <c r="P46" s="151" t="s">
        <v>197</v>
      </c>
      <c r="Q46" s="139"/>
    </row>
    <row r="47" spans="1:48">
      <c r="A47" s="149" t="s">
        <v>199</v>
      </c>
      <c r="B47" s="141">
        <v>4527282</v>
      </c>
      <c r="C47" s="150">
        <v>12071884</v>
      </c>
      <c r="D47" s="150">
        <v>6112339</v>
      </c>
      <c r="E47" s="150">
        <v>5959545</v>
      </c>
      <c r="F47" s="141">
        <v>11786622</v>
      </c>
      <c r="G47" s="141">
        <v>5942454</v>
      </c>
      <c r="H47" s="141">
        <v>5844168</v>
      </c>
      <c r="I47" s="141">
        <v>285262</v>
      </c>
      <c r="J47" s="141">
        <v>169885</v>
      </c>
      <c r="K47" s="141">
        <v>115377</v>
      </c>
      <c r="L47" s="174">
        <v>2.6</v>
      </c>
      <c r="M47" s="142">
        <v>1025883</v>
      </c>
      <c r="N47" s="141">
        <v>1187.3431466469431</v>
      </c>
      <c r="O47" s="142">
        <v>10167.14</v>
      </c>
      <c r="P47" s="151" t="s">
        <v>199</v>
      </c>
      <c r="Q47" s="139"/>
    </row>
    <row r="48" spans="1:48">
      <c r="A48" s="149" t="s">
        <v>200</v>
      </c>
      <c r="B48" s="141">
        <v>4579405</v>
      </c>
      <c r="C48" s="150">
        <v>12239862</v>
      </c>
      <c r="D48" s="150">
        <v>6193380</v>
      </c>
      <c r="E48" s="150">
        <v>6046482</v>
      </c>
      <c r="F48" s="141">
        <v>11937415</v>
      </c>
      <c r="G48" s="141">
        <v>6015357</v>
      </c>
      <c r="H48" s="141">
        <v>5922058</v>
      </c>
      <c r="I48" s="141">
        <v>302447</v>
      </c>
      <c r="J48" s="141">
        <v>178023</v>
      </c>
      <c r="K48" s="141">
        <v>124424</v>
      </c>
      <c r="L48" s="174">
        <v>2.61</v>
      </c>
      <c r="M48" s="142">
        <v>1075712</v>
      </c>
      <c r="N48" s="141">
        <v>1203</v>
      </c>
      <c r="O48" s="142">
        <v>10171</v>
      </c>
      <c r="P48" s="151" t="s">
        <v>200</v>
      </c>
      <c r="Q48" s="139"/>
      <c r="R48" s="140"/>
      <c r="S48" s="140"/>
      <c r="T48" s="140"/>
      <c r="U48" s="140"/>
      <c r="V48" s="140"/>
      <c r="W48" s="140"/>
      <c r="X48" s="140"/>
      <c r="Y48" s="140"/>
      <c r="Z48" s="140"/>
      <c r="AA48" s="140"/>
      <c r="AB48" s="140"/>
      <c r="AC48" s="140"/>
      <c r="AD48" s="140"/>
      <c r="AE48" s="140"/>
      <c r="AF48" s="140"/>
      <c r="AG48" s="140"/>
      <c r="AH48" s="140"/>
      <c r="AI48" s="140"/>
      <c r="AJ48" s="140"/>
      <c r="AK48" s="140"/>
      <c r="AL48" s="140"/>
      <c r="AM48" s="140"/>
      <c r="AN48" s="140"/>
      <c r="AO48" s="140"/>
      <c r="AP48" s="140"/>
      <c r="AQ48" s="140"/>
      <c r="AR48" s="140"/>
      <c r="AS48" s="140"/>
      <c r="AT48" s="140"/>
      <c r="AU48" s="140"/>
      <c r="AV48" s="140"/>
    </row>
    <row r="49" spans="1:48">
      <c r="A49" s="149" t="s">
        <v>201</v>
      </c>
      <c r="B49" s="141">
        <v>4639665</v>
      </c>
      <c r="C49" s="150">
        <v>12381550</v>
      </c>
      <c r="D49" s="150">
        <v>6260055</v>
      </c>
      <c r="E49" s="150">
        <v>6121495</v>
      </c>
      <c r="F49" s="141">
        <v>12093299</v>
      </c>
      <c r="G49" s="141">
        <v>6091035</v>
      </c>
      <c r="H49" s="141">
        <v>6002264</v>
      </c>
      <c r="I49" s="141">
        <v>288251</v>
      </c>
      <c r="J49" s="141">
        <v>169020</v>
      </c>
      <c r="K49" s="141">
        <v>119231</v>
      </c>
      <c r="L49" s="174">
        <v>2.6065026246507021</v>
      </c>
      <c r="M49" s="142">
        <v>1138831</v>
      </c>
      <c r="N49" s="141">
        <v>1217.1843817211047</v>
      </c>
      <c r="O49" s="142">
        <v>10172.2879343</v>
      </c>
      <c r="P49" s="151" t="s">
        <v>201</v>
      </c>
      <c r="Q49" s="139"/>
      <c r="R49" s="140"/>
      <c r="S49" s="140"/>
      <c r="T49" s="140"/>
      <c r="U49" s="140"/>
      <c r="V49" s="140"/>
      <c r="W49" s="140"/>
      <c r="X49" s="140"/>
      <c r="Y49" s="140"/>
      <c r="Z49" s="140"/>
      <c r="AA49" s="140"/>
      <c r="AB49" s="140"/>
      <c r="AC49" s="140"/>
      <c r="AD49" s="140"/>
      <c r="AE49" s="140"/>
      <c r="AF49" s="140"/>
      <c r="AG49" s="140"/>
      <c r="AH49" s="140"/>
      <c r="AI49" s="140"/>
      <c r="AJ49" s="140"/>
      <c r="AK49" s="140"/>
      <c r="AL49" s="140"/>
      <c r="AM49" s="140"/>
      <c r="AN49" s="140"/>
      <c r="AO49" s="140"/>
      <c r="AP49" s="140"/>
      <c r="AQ49" s="140"/>
      <c r="AR49" s="140"/>
      <c r="AS49" s="140"/>
      <c r="AT49" s="140"/>
      <c r="AU49" s="140"/>
      <c r="AV49" s="140"/>
    </row>
    <row r="50" spans="1:48">
      <c r="A50" s="149" t="s">
        <v>202</v>
      </c>
      <c r="B50" s="141">
        <v>4712324</v>
      </c>
      <c r="C50" s="150">
        <v>12549345</v>
      </c>
      <c r="D50" s="150">
        <v>6346559</v>
      </c>
      <c r="E50" s="150">
        <v>6202786</v>
      </c>
      <c r="F50" s="141">
        <v>12234630</v>
      </c>
      <c r="G50" s="141">
        <v>6159193</v>
      </c>
      <c r="H50" s="141">
        <v>6075437</v>
      </c>
      <c r="I50" s="141">
        <v>314715</v>
      </c>
      <c r="J50" s="141">
        <v>187366</v>
      </c>
      <c r="K50" s="141">
        <v>127349</v>
      </c>
      <c r="L50" s="174">
        <v>2.596304923006143</v>
      </c>
      <c r="M50" s="142">
        <v>1199337</v>
      </c>
      <c r="N50" s="141">
        <v>1233.6386335204143</v>
      </c>
      <c r="O50" s="142">
        <v>10172.626455600001</v>
      </c>
      <c r="P50" s="151" t="s">
        <v>202</v>
      </c>
      <c r="Q50" s="139"/>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row>
    <row r="51" spans="1:48">
      <c r="A51" s="149" t="s">
        <v>203</v>
      </c>
      <c r="B51" s="1068">
        <v>4786718</v>
      </c>
      <c r="C51" s="1069">
        <v>12709996</v>
      </c>
      <c r="D51" s="1069">
        <v>6430331</v>
      </c>
      <c r="E51" s="1069">
        <v>6279665</v>
      </c>
      <c r="F51" s="1068">
        <v>12357830</v>
      </c>
      <c r="G51" s="1068">
        <v>6219813</v>
      </c>
      <c r="H51" s="1068">
        <v>6138017</v>
      </c>
      <c r="I51" s="1068">
        <v>352166</v>
      </c>
      <c r="J51" s="1068">
        <v>210518</v>
      </c>
      <c r="K51" s="1068">
        <v>141648</v>
      </c>
      <c r="L51" s="1070">
        <v>2.58</v>
      </c>
      <c r="M51" s="1071">
        <v>1258084</v>
      </c>
      <c r="N51" s="1068">
        <v>1249</v>
      </c>
      <c r="O51" s="1071">
        <v>10173</v>
      </c>
      <c r="P51" s="151" t="s">
        <v>203</v>
      </c>
      <c r="Q51" s="139"/>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140"/>
      <c r="AU51" s="140"/>
      <c r="AV51" s="140"/>
    </row>
    <row r="52" spans="1:48">
      <c r="A52" s="1084" t="s">
        <v>685</v>
      </c>
      <c r="B52" s="1085">
        <v>4537581</v>
      </c>
      <c r="C52" s="1086">
        <v>12479061</v>
      </c>
      <c r="D52" s="1086">
        <v>6309661</v>
      </c>
      <c r="E52" s="1086">
        <v>6169400</v>
      </c>
      <c r="F52" s="1085">
        <v>12026429</v>
      </c>
      <c r="G52" s="1085">
        <v>6039800</v>
      </c>
      <c r="H52" s="1085">
        <v>5986629</v>
      </c>
      <c r="I52" s="1085">
        <v>452632</v>
      </c>
      <c r="J52" s="1085">
        <v>269861</v>
      </c>
      <c r="K52" s="1085">
        <v>182771</v>
      </c>
      <c r="L52" s="1087">
        <f>F52/B52</f>
        <v>2.650405359155021</v>
      </c>
      <c r="M52" s="1088" t="s">
        <v>686</v>
      </c>
      <c r="N52" s="1085">
        <f>C52/O52</f>
        <v>1226.4433415233416</v>
      </c>
      <c r="O52" s="1089">
        <v>10175</v>
      </c>
      <c r="P52" s="1090" t="s">
        <v>685</v>
      </c>
      <c r="Q52" s="139"/>
      <c r="R52" s="387"/>
      <c r="S52" s="387"/>
      <c r="T52" s="387"/>
      <c r="U52" s="387"/>
      <c r="V52" s="387"/>
      <c r="W52" s="387"/>
      <c r="X52" s="387"/>
      <c r="Y52" s="387"/>
      <c r="Z52" s="387"/>
      <c r="AA52" s="387"/>
      <c r="AB52" s="387"/>
      <c r="AC52" s="387"/>
      <c r="AD52" s="387"/>
      <c r="AE52" s="387"/>
      <c r="AF52" s="387"/>
      <c r="AG52" s="387"/>
      <c r="AH52" s="387"/>
      <c r="AI52" s="387"/>
      <c r="AJ52" s="387"/>
      <c r="AK52" s="387"/>
      <c r="AL52" s="387"/>
      <c r="AM52" s="387"/>
      <c r="AN52" s="387"/>
      <c r="AO52" s="387"/>
      <c r="AP52" s="387"/>
      <c r="AQ52" s="387"/>
      <c r="AR52" s="387"/>
      <c r="AS52" s="387"/>
      <c r="AT52" s="387"/>
      <c r="AU52" s="387"/>
      <c r="AV52" s="387"/>
    </row>
    <row r="53" spans="1:48">
      <c r="A53" s="1084" t="s">
        <v>687</v>
      </c>
      <c r="B53" s="1085">
        <v>4885012</v>
      </c>
      <c r="C53" s="1086">
        <v>12892271</v>
      </c>
      <c r="D53" s="1086">
        <v>6520381</v>
      </c>
      <c r="E53" s="1086">
        <v>6371890</v>
      </c>
      <c r="F53" s="1085">
        <v>12522606</v>
      </c>
      <c r="G53" s="1085">
        <v>6299812</v>
      </c>
      <c r="H53" s="1085">
        <v>6222794</v>
      </c>
      <c r="I53" s="1085">
        <v>369665</v>
      </c>
      <c r="J53" s="1085">
        <v>220569</v>
      </c>
      <c r="K53" s="1085">
        <v>149096</v>
      </c>
      <c r="L53" s="1087">
        <f>F53/B53</f>
        <v>2.5634749720164454</v>
      </c>
      <c r="M53" s="1089">
        <v>1322763</v>
      </c>
      <c r="N53" s="1085">
        <f>C53/O53</f>
        <v>1267.0536609336609</v>
      </c>
      <c r="O53" s="1089">
        <v>10175</v>
      </c>
      <c r="P53" s="1090" t="s">
        <v>687</v>
      </c>
      <c r="Q53" s="139"/>
      <c r="R53" s="387"/>
      <c r="S53" s="387"/>
      <c r="T53" s="387"/>
      <c r="U53" s="387"/>
      <c r="V53" s="387"/>
      <c r="W53" s="387"/>
      <c r="X53" s="387"/>
      <c r="Y53" s="387"/>
      <c r="Z53" s="387"/>
      <c r="AA53" s="387"/>
      <c r="AB53" s="387"/>
      <c r="AC53" s="387"/>
      <c r="AD53" s="387"/>
      <c r="AE53" s="387"/>
      <c r="AF53" s="387"/>
      <c r="AG53" s="387"/>
      <c r="AH53" s="387"/>
      <c r="AI53" s="387"/>
      <c r="AJ53" s="387"/>
      <c r="AK53" s="387"/>
      <c r="AL53" s="387"/>
      <c r="AM53" s="387"/>
      <c r="AN53" s="387"/>
      <c r="AO53" s="387"/>
      <c r="AP53" s="387"/>
      <c r="AQ53" s="387"/>
      <c r="AR53" s="387"/>
      <c r="AS53" s="387"/>
      <c r="AT53" s="387"/>
      <c r="AU53" s="387"/>
      <c r="AV53" s="387"/>
    </row>
    <row r="54" spans="1:48" ht="8.25" customHeight="1">
      <c r="A54" s="188"/>
      <c r="B54" s="138"/>
      <c r="C54" s="138"/>
      <c r="D54" s="138"/>
      <c r="E54" s="138"/>
      <c r="F54" s="138"/>
      <c r="G54" s="138"/>
      <c r="H54" s="138"/>
      <c r="I54" s="138"/>
      <c r="J54" s="138"/>
      <c r="K54" s="138"/>
      <c r="L54" s="189"/>
      <c r="M54" s="138"/>
      <c r="N54" s="137"/>
      <c r="O54" s="138"/>
      <c r="P54" s="190"/>
      <c r="Q54" s="140"/>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0"/>
      <c r="AR54" s="140"/>
      <c r="AS54" s="140"/>
      <c r="AT54" s="140"/>
      <c r="AU54" s="140"/>
      <c r="AV54" s="140"/>
    </row>
    <row r="55" spans="1:48">
      <c r="A55" s="140" t="s">
        <v>204</v>
      </c>
      <c r="B55" s="140"/>
      <c r="C55" s="140"/>
      <c r="D55" s="140"/>
      <c r="E55" s="140"/>
      <c r="F55" s="140"/>
      <c r="G55" s="191"/>
      <c r="H55" s="140"/>
      <c r="I55" s="140"/>
      <c r="J55" s="140"/>
      <c r="K55" s="142"/>
      <c r="L55" s="140"/>
      <c r="M55" s="140"/>
      <c r="N55" s="140"/>
      <c r="O55" s="140"/>
      <c r="P55" s="141" t="s">
        <v>205</v>
      </c>
      <c r="Q55" s="140"/>
      <c r="R55" s="140"/>
      <c r="S55" s="140"/>
      <c r="T55" s="140"/>
      <c r="U55" s="140"/>
      <c r="V55" s="140"/>
      <c r="W55" s="140"/>
      <c r="X55" s="141"/>
      <c r="Y55" s="140"/>
      <c r="Z55" s="140"/>
      <c r="AA55" s="140"/>
      <c r="AB55" s="140"/>
      <c r="AC55" s="140"/>
      <c r="AD55" s="140"/>
      <c r="AE55" s="140"/>
      <c r="AF55" s="140"/>
      <c r="AG55" s="140"/>
      <c r="AH55" s="140"/>
      <c r="AI55" s="140"/>
      <c r="AJ55" s="140"/>
      <c r="AK55" s="140"/>
      <c r="AL55" s="140"/>
      <c r="AM55" s="140"/>
      <c r="AN55" s="140"/>
      <c r="AO55" s="140"/>
      <c r="AP55" s="140"/>
      <c r="AQ55" s="140"/>
      <c r="AR55" s="140"/>
      <c r="AS55" s="140"/>
      <c r="AT55" s="140"/>
      <c r="AU55" s="140"/>
      <c r="AV55" s="140"/>
    </row>
    <row r="56" spans="1:48">
      <c r="A56" s="127" t="s">
        <v>206</v>
      </c>
      <c r="B56" s="140"/>
      <c r="C56" s="140"/>
      <c r="D56" s="140"/>
      <c r="E56" s="140"/>
      <c r="F56" s="140"/>
      <c r="G56" s="191"/>
      <c r="H56" s="140"/>
      <c r="I56" s="140"/>
      <c r="J56" s="140"/>
      <c r="K56" s="142"/>
      <c r="L56" s="140"/>
      <c r="M56" s="140"/>
      <c r="N56" s="140"/>
      <c r="O56" s="140"/>
      <c r="P56" s="140"/>
      <c r="Q56" s="140"/>
      <c r="R56" s="140"/>
      <c r="S56" s="140"/>
      <c r="T56" s="140"/>
      <c r="U56" s="140"/>
      <c r="V56" s="140"/>
      <c r="W56" s="140"/>
      <c r="X56" s="141"/>
      <c r="Y56" s="140"/>
      <c r="Z56" s="140"/>
      <c r="AA56" s="140"/>
      <c r="AB56" s="140"/>
      <c r="AC56" s="140"/>
      <c r="AD56" s="140"/>
      <c r="AE56" s="140"/>
      <c r="AF56" s="140"/>
      <c r="AG56" s="140"/>
      <c r="AH56" s="140"/>
      <c r="AI56" s="140"/>
      <c r="AJ56" s="140"/>
      <c r="AK56" s="140"/>
      <c r="AL56" s="140"/>
      <c r="AM56" s="140"/>
      <c r="AN56" s="140"/>
      <c r="AO56" s="140"/>
      <c r="AP56" s="140"/>
      <c r="AQ56" s="140"/>
      <c r="AR56" s="140"/>
      <c r="AS56" s="140"/>
      <c r="AT56" s="140"/>
      <c r="AU56" s="140"/>
      <c r="AV56" s="140"/>
    </row>
    <row r="57" spans="1:48">
      <c r="A57" s="127" t="s">
        <v>207</v>
      </c>
      <c r="B57" s="140"/>
      <c r="C57" s="140"/>
      <c r="D57" s="140"/>
      <c r="E57" s="140"/>
      <c r="F57" s="140"/>
      <c r="G57" s="191"/>
      <c r="H57" s="140"/>
      <c r="I57" s="140"/>
      <c r="J57" s="140"/>
      <c r="K57" s="175"/>
      <c r="L57" s="140"/>
      <c r="M57" s="140"/>
      <c r="N57" s="140"/>
      <c r="O57" s="140"/>
      <c r="P57" s="140"/>
      <c r="Q57" s="140"/>
      <c r="R57" s="140"/>
      <c r="S57" s="140"/>
      <c r="T57" s="140"/>
      <c r="U57" s="140"/>
      <c r="V57" s="140"/>
      <c r="W57" s="140"/>
      <c r="X57" s="141"/>
      <c r="Y57" s="140"/>
      <c r="Z57" s="140"/>
      <c r="AA57" s="140"/>
      <c r="AB57" s="140"/>
      <c r="AC57" s="140"/>
      <c r="AD57" s="140"/>
      <c r="AE57" s="140"/>
      <c r="AF57" s="140"/>
      <c r="AG57" s="140"/>
      <c r="AH57" s="140"/>
      <c r="AI57" s="140"/>
      <c r="AJ57" s="140"/>
      <c r="AK57" s="140"/>
      <c r="AL57" s="140"/>
      <c r="AM57" s="140"/>
      <c r="AN57" s="140"/>
      <c r="AO57" s="140"/>
      <c r="AP57" s="140"/>
      <c r="AQ57" s="140"/>
      <c r="AR57" s="140"/>
      <c r="AS57" s="140"/>
      <c r="AT57" s="140"/>
      <c r="AU57" s="140"/>
      <c r="AV57" s="140"/>
    </row>
    <row r="58" spans="1:48">
      <c r="A58" s="127" t="s">
        <v>208</v>
      </c>
      <c r="B58" s="125"/>
      <c r="C58" s="155"/>
      <c r="D58" s="155"/>
      <c r="E58" s="155"/>
      <c r="F58" s="155"/>
      <c r="G58" s="156"/>
      <c r="H58" s="127"/>
      <c r="I58" s="155"/>
      <c r="J58" s="155"/>
      <c r="K58" s="192"/>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row>
    <row r="59" spans="1:48">
      <c r="A59" s="127"/>
      <c r="B59" s="155"/>
      <c r="C59" s="155"/>
      <c r="D59" s="155"/>
      <c r="E59" s="155"/>
      <c r="F59" s="155"/>
      <c r="G59" s="156"/>
      <c r="H59" s="127"/>
      <c r="I59" s="155"/>
      <c r="J59" s="155"/>
      <c r="K59" s="192"/>
      <c r="L59" s="127"/>
      <c r="M59" s="127"/>
      <c r="N59" s="127"/>
      <c r="O59" s="127"/>
      <c r="P59" s="127"/>
      <c r="Q59" s="127"/>
      <c r="R59" s="127"/>
      <c r="S59" s="127"/>
      <c r="T59" s="127"/>
      <c r="U59" s="140"/>
      <c r="V59" s="134"/>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row>
    <row r="60" spans="1:48">
      <c r="A60" s="127"/>
      <c r="B60" s="155"/>
      <c r="C60" s="155"/>
      <c r="D60" s="155"/>
      <c r="E60" s="155"/>
      <c r="F60" s="155"/>
      <c r="G60" s="156"/>
      <c r="H60" s="127"/>
      <c r="I60" s="155"/>
      <c r="J60" s="155"/>
      <c r="K60" s="166"/>
      <c r="L60" s="127"/>
      <c r="M60" s="127"/>
      <c r="N60" s="127"/>
      <c r="O60" s="127"/>
      <c r="P60" s="127"/>
      <c r="Q60" s="127"/>
      <c r="R60" s="127"/>
      <c r="S60" s="127"/>
      <c r="T60" s="127"/>
      <c r="U60" s="155"/>
      <c r="V60" s="134"/>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row>
    <row r="61" spans="1:48">
      <c r="A61" s="127"/>
      <c r="B61" s="155"/>
      <c r="C61" s="155"/>
      <c r="D61" s="155"/>
      <c r="E61" s="155"/>
      <c r="F61" s="155"/>
      <c r="G61" s="156"/>
      <c r="H61" s="127"/>
      <c r="I61" s="155"/>
      <c r="J61" s="155"/>
      <c r="K61" s="166"/>
      <c r="L61" s="127"/>
      <c r="M61" s="127"/>
      <c r="N61" s="127"/>
      <c r="O61" s="127"/>
      <c r="P61" s="127"/>
      <c r="Q61" s="127"/>
      <c r="R61" s="127"/>
      <c r="S61" s="127"/>
      <c r="T61" s="127"/>
      <c r="U61" s="155"/>
      <c r="V61" s="134"/>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row>
    <row r="62" spans="1:48">
      <c r="A62" s="127"/>
      <c r="B62" s="155"/>
      <c r="C62" s="155"/>
      <c r="D62" s="155"/>
      <c r="E62" s="155"/>
      <c r="F62" s="155"/>
      <c r="G62" s="156"/>
      <c r="H62" s="127"/>
      <c r="I62" s="155"/>
      <c r="J62" s="155"/>
      <c r="K62" s="166"/>
      <c r="L62" s="127"/>
      <c r="M62" s="127"/>
      <c r="N62" s="127"/>
      <c r="O62" s="127"/>
      <c r="P62" s="127"/>
      <c r="Q62" s="127"/>
      <c r="R62" s="127"/>
      <c r="S62" s="127"/>
      <c r="T62" s="127"/>
      <c r="U62" s="155"/>
      <c r="V62" s="134"/>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row>
    <row r="63" spans="1:48">
      <c r="A63" s="127"/>
      <c r="B63" s="140" t="s">
        <v>209</v>
      </c>
      <c r="C63" s="140"/>
      <c r="D63" s="140" t="s">
        <v>210</v>
      </c>
      <c r="E63" s="140"/>
      <c r="F63" s="140"/>
      <c r="G63" s="156"/>
      <c r="H63" s="127"/>
      <c r="I63" s="155"/>
      <c r="J63" s="155"/>
      <c r="K63" s="166"/>
      <c r="L63" s="127"/>
      <c r="M63" s="127"/>
      <c r="N63" s="127"/>
      <c r="O63" s="127"/>
      <c r="P63" s="127"/>
      <c r="Q63" s="127"/>
      <c r="R63" s="127"/>
      <c r="S63" s="127"/>
      <c r="T63" s="127"/>
      <c r="U63" s="155"/>
      <c r="V63" s="134"/>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row>
    <row r="64" spans="1:48">
      <c r="A64" s="143"/>
      <c r="B64" s="140">
        <v>2071</v>
      </c>
      <c r="C64" s="140"/>
      <c r="D64" s="140"/>
      <c r="E64" s="140"/>
      <c r="F64" s="140"/>
      <c r="G64" s="193"/>
      <c r="H64" s="143"/>
      <c r="I64" s="155"/>
      <c r="J64" s="154"/>
      <c r="K64" s="145"/>
      <c r="L64" s="143"/>
      <c r="M64" s="143"/>
      <c r="N64" s="143"/>
      <c r="O64" s="143"/>
      <c r="P64" s="143"/>
      <c r="Q64" s="143"/>
      <c r="R64" s="143"/>
      <c r="S64" s="143"/>
      <c r="T64" s="143"/>
      <c r="U64" s="154"/>
      <c r="V64" s="194"/>
      <c r="W64" s="143"/>
      <c r="X64" s="143"/>
      <c r="Y64" s="143"/>
      <c r="Z64" s="143"/>
      <c r="AA64" s="143"/>
      <c r="AB64" s="143"/>
      <c r="AC64" s="143"/>
      <c r="AD64" s="143"/>
      <c r="AE64" s="143"/>
      <c r="AF64" s="143"/>
      <c r="AG64" s="143"/>
      <c r="AH64" s="143"/>
      <c r="AI64" s="143"/>
      <c r="AJ64" s="143"/>
      <c r="AK64" s="143"/>
      <c r="AL64" s="143"/>
      <c r="AM64" s="143"/>
      <c r="AN64" s="143"/>
      <c r="AO64" s="143"/>
      <c r="AP64" s="143"/>
      <c r="AQ64" s="143"/>
      <c r="AR64" s="143"/>
      <c r="AS64" s="143"/>
      <c r="AT64" s="143"/>
      <c r="AU64" s="143"/>
      <c r="AV64" s="143"/>
    </row>
    <row r="65" spans="1:48">
      <c r="A65" s="143"/>
      <c r="B65" s="140">
        <v>748</v>
      </c>
      <c r="C65" s="140"/>
      <c r="D65" s="140"/>
      <c r="E65" s="140"/>
      <c r="F65" s="140"/>
      <c r="G65" s="193"/>
      <c r="H65" s="143"/>
      <c r="I65" s="154"/>
      <c r="J65" s="154"/>
      <c r="K65" s="145"/>
      <c r="L65" s="143"/>
      <c r="M65" s="143"/>
      <c r="N65" s="143"/>
      <c r="O65" s="143"/>
      <c r="P65" s="143"/>
      <c r="Q65" s="143"/>
      <c r="R65" s="143"/>
      <c r="S65" s="143"/>
      <c r="T65" s="143"/>
      <c r="U65" s="154"/>
      <c r="V65" s="194"/>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3"/>
      <c r="AT65" s="143"/>
      <c r="AU65" s="143"/>
      <c r="AV65" s="143"/>
    </row>
    <row r="66" spans="1:48">
      <c r="B66" s="140">
        <v>447</v>
      </c>
      <c r="C66" s="140"/>
      <c r="D66" s="140"/>
      <c r="E66" s="140"/>
      <c r="F66" s="140"/>
      <c r="G66" s="193"/>
      <c r="H66" s="143"/>
      <c r="I66" s="154"/>
      <c r="J66" s="154"/>
      <c r="K66" s="145"/>
      <c r="L66" s="143"/>
      <c r="M66" s="143"/>
      <c r="N66" s="143"/>
      <c r="O66" s="143"/>
      <c r="P66" s="143"/>
      <c r="Q66" s="143"/>
      <c r="R66" s="143"/>
      <c r="S66" s="143"/>
      <c r="T66" s="143"/>
      <c r="U66" s="154"/>
      <c r="V66" s="194"/>
    </row>
    <row r="67" spans="1:48">
      <c r="B67" s="140">
        <v>199</v>
      </c>
      <c r="C67" s="140"/>
      <c r="D67" s="140"/>
      <c r="E67" s="140"/>
      <c r="F67" s="140"/>
      <c r="G67" s="193"/>
      <c r="H67" s="143"/>
      <c r="I67" s="154"/>
      <c r="J67" s="154"/>
      <c r="K67" s="145"/>
      <c r="L67" s="143"/>
      <c r="M67" s="143"/>
      <c r="N67" s="143"/>
      <c r="O67" s="143"/>
      <c r="P67" s="143"/>
      <c r="Q67" s="143"/>
      <c r="R67" s="143"/>
      <c r="S67" s="143"/>
      <c r="T67" s="143"/>
      <c r="U67" s="154"/>
      <c r="V67" s="194"/>
    </row>
    <row r="68" spans="1:48">
      <c r="B68" s="140">
        <v>99</v>
      </c>
      <c r="C68" s="140"/>
      <c r="D68" s="140"/>
      <c r="E68" s="140"/>
      <c r="F68" s="140"/>
      <c r="G68" s="193"/>
      <c r="H68" s="143"/>
      <c r="I68" s="154"/>
      <c r="J68" s="154"/>
      <c r="K68" s="145"/>
      <c r="L68" s="143"/>
      <c r="M68" s="143"/>
      <c r="N68" s="143"/>
      <c r="O68" s="143"/>
      <c r="P68" s="143"/>
      <c r="Q68" s="143"/>
      <c r="R68" s="143"/>
      <c r="S68" s="143"/>
      <c r="T68" s="143"/>
      <c r="U68" s="154"/>
      <c r="V68" s="194"/>
    </row>
    <row r="69" spans="1:48">
      <c r="B69" s="140">
        <v>32</v>
      </c>
      <c r="C69" s="140"/>
      <c r="D69" s="140"/>
      <c r="E69" s="140"/>
      <c r="F69" s="140"/>
      <c r="G69" s="193"/>
      <c r="H69" s="143"/>
      <c r="I69" s="154"/>
      <c r="J69" s="154"/>
      <c r="K69" s="145"/>
      <c r="L69" s="143"/>
      <c r="M69" s="143"/>
      <c r="N69" s="143"/>
      <c r="O69" s="143"/>
      <c r="P69" s="143"/>
      <c r="Q69" s="143"/>
      <c r="R69" s="143"/>
      <c r="S69" s="143"/>
      <c r="T69" s="143"/>
      <c r="U69" s="154"/>
      <c r="V69" s="194"/>
    </row>
    <row r="70" spans="1:48">
      <c r="B70" s="140">
        <v>11</v>
      </c>
      <c r="C70" s="141"/>
      <c r="D70" s="140"/>
      <c r="E70" s="139"/>
      <c r="F70" s="140"/>
      <c r="G70" s="193"/>
      <c r="H70" s="143"/>
      <c r="I70" s="154"/>
      <c r="J70" s="154"/>
      <c r="K70" s="145"/>
      <c r="L70" s="143"/>
      <c r="M70" s="143"/>
      <c r="N70" s="143"/>
      <c r="O70" s="143"/>
      <c r="P70" s="143"/>
      <c r="Q70" s="143"/>
      <c r="R70" s="143"/>
      <c r="S70" s="143"/>
      <c r="T70" s="143"/>
      <c r="U70" s="154"/>
      <c r="V70" s="194"/>
    </row>
    <row r="71" spans="1:48">
      <c r="B71" s="140">
        <v>2</v>
      </c>
      <c r="C71" s="140"/>
      <c r="D71" s="140"/>
      <c r="E71" s="139"/>
      <c r="F71" s="140"/>
      <c r="G71" s="193"/>
      <c r="H71" s="143"/>
      <c r="I71" s="154"/>
      <c r="J71" s="154"/>
      <c r="K71" s="145"/>
      <c r="L71" s="143"/>
      <c r="M71" s="143"/>
      <c r="N71" s="143"/>
      <c r="O71" s="143"/>
      <c r="P71" s="143"/>
      <c r="Q71" s="143"/>
      <c r="R71" s="143"/>
      <c r="S71" s="143"/>
      <c r="T71" s="143"/>
      <c r="U71" s="154"/>
      <c r="V71" s="194"/>
    </row>
    <row r="72" spans="1:48">
      <c r="B72" s="140"/>
      <c r="C72" s="140"/>
      <c r="D72" s="140"/>
      <c r="E72" s="139"/>
      <c r="F72" s="140"/>
      <c r="G72" s="193"/>
      <c r="H72" s="143"/>
      <c r="I72" s="154"/>
      <c r="J72" s="154"/>
      <c r="K72" s="145"/>
      <c r="L72" s="143"/>
      <c r="M72" s="143"/>
      <c r="N72" s="143"/>
      <c r="O72" s="143"/>
      <c r="P72" s="143"/>
      <c r="Q72" s="143"/>
      <c r="R72" s="143"/>
      <c r="S72" s="143"/>
      <c r="T72" s="143"/>
      <c r="U72" s="154"/>
      <c r="V72" s="194"/>
    </row>
    <row r="73" spans="1:48">
      <c r="B73" s="195">
        <v>3609</v>
      </c>
      <c r="C73" s="127"/>
      <c r="D73" s="196">
        <v>1254445</v>
      </c>
      <c r="E73" s="134"/>
      <c r="F73" s="195">
        <v>1258054</v>
      </c>
      <c r="G73" s="193"/>
      <c r="H73" s="143"/>
      <c r="I73" s="154"/>
      <c r="J73" s="154"/>
      <c r="K73" s="145"/>
      <c r="L73" s="143"/>
      <c r="M73" s="143"/>
      <c r="N73" s="143"/>
      <c r="O73" s="143"/>
      <c r="P73" s="143"/>
      <c r="Q73" s="143"/>
      <c r="R73" s="143"/>
      <c r="S73" s="143"/>
      <c r="T73" s="143"/>
      <c r="U73" s="154"/>
      <c r="V73" s="194"/>
    </row>
  </sheetData>
  <mergeCells count="4">
    <mergeCell ref="A1:H1"/>
    <mergeCell ref="I1:P1"/>
    <mergeCell ref="C3:H3"/>
    <mergeCell ref="I3:K3"/>
  </mergeCells>
  <phoneticPr fontId="51" type="noConversion"/>
  <pageMargins left="0.7" right="0.7" top="0.75" bottom="0.75" header="0.3" footer="0.3"/>
  <pageSetup paperSize="9" orientation="portrait" r:id="rId1"/>
  <ignoredErrors>
    <ignoredError sqref="A8:A37 A38:A51 P8:P37 P38:P51 A52:A53 P52:P5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0"/>
  <sheetViews>
    <sheetView view="pageBreakPreview" zoomScaleNormal="100" zoomScaleSheetLayoutView="100" workbookViewId="0">
      <selection activeCell="A2" sqref="A2:P2"/>
    </sheetView>
  </sheetViews>
  <sheetFormatPr defaultRowHeight="16.5"/>
  <cols>
    <col min="1" max="4" width="9" style="289"/>
    <col min="5" max="5" width="7.625" style="289" customWidth="1"/>
    <col min="6" max="7" width="5.625" style="289" customWidth="1"/>
    <col min="8" max="8" width="7.625" style="289" customWidth="1"/>
    <col min="9" max="10" width="5.625" style="289" customWidth="1"/>
    <col min="11" max="11" width="7.625" style="289" customWidth="1"/>
    <col min="12" max="13" width="5.625" style="289" customWidth="1"/>
    <col min="14" max="14" width="7.625" style="289" customWidth="1"/>
    <col min="15" max="16" width="5.625" style="289" customWidth="1"/>
    <col min="17" max="17" width="7.625" style="289" customWidth="1"/>
    <col min="18" max="19" width="5.625" style="289" customWidth="1"/>
    <col min="20" max="20" width="7.625" style="289" customWidth="1"/>
    <col min="21" max="22" width="5.625" style="289" customWidth="1"/>
    <col min="23" max="23" width="7.625" style="289" customWidth="1"/>
    <col min="24" max="25" width="5.625" style="289" customWidth="1"/>
    <col min="26" max="26" width="7.625" style="289" customWidth="1"/>
    <col min="27" max="28" width="5.625" style="289" customWidth="1"/>
    <col min="29" max="29" width="7.625" style="289" customWidth="1"/>
    <col min="30" max="31" width="5.625" style="289" customWidth="1"/>
    <col min="32" max="33" width="9" style="289"/>
    <col min="34" max="34" width="7.625" style="289" customWidth="1"/>
    <col min="35" max="36" width="5.625" style="289" customWidth="1"/>
    <col min="37" max="37" width="7.625" style="289" customWidth="1"/>
    <col min="38" max="39" width="5.625" style="289" customWidth="1"/>
    <col min="40" max="40" width="7.625" style="289" customWidth="1"/>
    <col min="41" max="42" width="5.625" style="289" customWidth="1"/>
    <col min="43" max="43" width="7.625" style="289" customWidth="1"/>
    <col min="44" max="45" width="5.625" style="289" customWidth="1"/>
    <col min="46" max="46" width="7.625" style="289" customWidth="1"/>
    <col min="47" max="48" width="5.625" style="289" customWidth="1"/>
    <col min="49" max="49" width="7.625" style="289" customWidth="1"/>
    <col min="50" max="51" width="5.625" style="289" customWidth="1"/>
    <col min="52" max="52" width="7.625" style="289" customWidth="1"/>
    <col min="53" max="54" width="5.625" style="289" customWidth="1"/>
    <col min="55" max="55" width="7.625" style="289" customWidth="1"/>
    <col min="56" max="57" width="5.625" style="289" customWidth="1"/>
    <col min="58" max="58" width="7.625" style="289" customWidth="1"/>
    <col min="59" max="60" width="5.625" style="289" customWidth="1"/>
    <col min="61" max="61" width="7.625" style="289" customWidth="1"/>
    <col min="62" max="63" width="5.625" style="289" customWidth="1"/>
    <col min="64" max="16384" width="9" style="289"/>
  </cols>
  <sheetData>
    <row r="1" spans="1:64" ht="20.25">
      <c r="A1" s="1"/>
      <c r="B1" s="282"/>
      <c r="C1" s="282"/>
      <c r="D1" s="282"/>
      <c r="E1" s="282"/>
      <c r="F1" s="282"/>
      <c r="G1" s="282"/>
      <c r="H1" s="282"/>
      <c r="I1" s="282"/>
      <c r="J1" s="282"/>
      <c r="K1" s="282"/>
      <c r="L1" s="282"/>
      <c r="M1" s="282"/>
      <c r="N1" s="282"/>
      <c r="O1" s="282"/>
      <c r="P1" s="282"/>
      <c r="Q1" s="282"/>
      <c r="R1" s="1"/>
      <c r="S1" s="282"/>
      <c r="T1" s="281"/>
      <c r="U1" s="281"/>
      <c r="V1" s="281"/>
      <c r="W1" s="281"/>
      <c r="X1" s="281"/>
      <c r="Y1" s="282"/>
      <c r="Z1" s="282"/>
      <c r="AA1" s="282"/>
      <c r="AB1" s="282"/>
      <c r="AC1" s="282"/>
      <c r="AD1" s="282"/>
      <c r="AE1" s="282"/>
      <c r="AF1" s="1"/>
      <c r="AG1" s="1"/>
      <c r="AH1" s="282"/>
      <c r="AI1" s="282"/>
      <c r="AJ1" s="282"/>
      <c r="AK1" s="282"/>
      <c r="AL1" s="282"/>
      <c r="AM1" s="282"/>
      <c r="AN1" s="282"/>
      <c r="AO1" s="282"/>
      <c r="AP1" s="282"/>
      <c r="AQ1" s="282"/>
      <c r="AR1" s="282"/>
      <c r="AS1" s="282"/>
      <c r="AT1" s="282"/>
      <c r="AU1" s="282"/>
      <c r="AV1" s="282"/>
      <c r="AW1" s="282"/>
      <c r="AX1" s="1"/>
      <c r="AY1" s="282"/>
      <c r="AZ1" s="281"/>
      <c r="BA1" s="281"/>
      <c r="BB1" s="281"/>
      <c r="BC1" s="281"/>
      <c r="BD1" s="281"/>
      <c r="BE1" s="282"/>
      <c r="BF1" s="282"/>
      <c r="BG1" s="282"/>
      <c r="BH1" s="282"/>
      <c r="BI1" s="282"/>
      <c r="BJ1" s="282"/>
      <c r="BK1" s="282"/>
      <c r="BL1" s="1"/>
    </row>
    <row r="2" spans="1:64" ht="20.25">
      <c r="A2" s="1156" t="s">
        <v>320</v>
      </c>
      <c r="B2" s="1156"/>
      <c r="C2" s="1156"/>
      <c r="D2" s="1156"/>
      <c r="E2" s="1156"/>
      <c r="F2" s="1156"/>
      <c r="G2" s="1156"/>
      <c r="H2" s="1156"/>
      <c r="I2" s="1156"/>
      <c r="J2" s="1156"/>
      <c r="K2" s="1156"/>
      <c r="L2" s="1156"/>
      <c r="M2" s="1156"/>
      <c r="N2" s="1156"/>
      <c r="O2" s="1156"/>
      <c r="P2" s="1156"/>
      <c r="Q2" s="1142" t="s">
        <v>217</v>
      </c>
      <c r="R2" s="1142"/>
      <c r="S2" s="1142"/>
      <c r="T2" s="1142"/>
      <c r="U2" s="1142"/>
      <c r="V2" s="1142"/>
      <c r="W2" s="1142"/>
      <c r="X2" s="1142"/>
      <c r="Y2" s="1142"/>
      <c r="Z2" s="1142"/>
      <c r="AA2" s="1142"/>
      <c r="AB2" s="1142"/>
      <c r="AC2" s="1142"/>
      <c r="AD2" s="1142"/>
      <c r="AE2" s="1142"/>
      <c r="AF2" s="1142"/>
      <c r="AG2" s="1156" t="s">
        <v>321</v>
      </c>
      <c r="AH2" s="1156"/>
      <c r="AI2" s="1156"/>
      <c r="AJ2" s="1156"/>
      <c r="AK2" s="1156"/>
      <c r="AL2" s="1156"/>
      <c r="AM2" s="1156"/>
      <c r="AN2" s="1156"/>
      <c r="AO2" s="1156"/>
      <c r="AP2" s="1156"/>
      <c r="AQ2" s="1156"/>
      <c r="AR2" s="1156"/>
      <c r="AS2" s="1156"/>
      <c r="AT2" s="1156"/>
      <c r="AU2" s="1156"/>
      <c r="AV2" s="1156"/>
      <c r="AW2" s="1142" t="s">
        <v>217</v>
      </c>
      <c r="AX2" s="1142"/>
      <c r="AY2" s="1142"/>
      <c r="AZ2" s="1142"/>
      <c r="BA2" s="1142"/>
      <c r="BB2" s="1142"/>
      <c r="BC2" s="1142"/>
      <c r="BD2" s="1142"/>
      <c r="BE2" s="1142"/>
      <c r="BF2" s="1142"/>
      <c r="BG2" s="1142"/>
      <c r="BH2" s="1142"/>
      <c r="BI2" s="1142"/>
      <c r="BJ2" s="1142"/>
      <c r="BK2" s="1142"/>
      <c r="BL2" s="1142"/>
    </row>
    <row r="3" spans="1:64" ht="17.25" thickBot="1">
      <c r="A3" s="280" t="s">
        <v>218</v>
      </c>
      <c r="B3" s="279"/>
      <c r="C3" s="279"/>
      <c r="D3" s="279"/>
      <c r="E3" s="279"/>
      <c r="F3" s="279"/>
      <c r="G3" s="279"/>
      <c r="H3" s="279"/>
      <c r="I3" s="279"/>
      <c r="J3" s="279"/>
      <c r="K3" s="279"/>
      <c r="L3" s="279"/>
      <c r="M3" s="279"/>
      <c r="N3" s="279"/>
      <c r="O3" s="279"/>
      <c r="P3" s="279"/>
      <c r="Q3" s="279"/>
      <c r="R3" s="279"/>
      <c r="S3" s="279"/>
      <c r="T3" s="288"/>
      <c r="U3" s="288"/>
      <c r="V3" s="288"/>
      <c r="W3" s="288"/>
      <c r="X3" s="288"/>
      <c r="Y3" s="279"/>
      <c r="Z3" s="279"/>
      <c r="AA3" s="279"/>
      <c r="AB3" s="279"/>
      <c r="AC3" s="279"/>
      <c r="AD3" s="279"/>
      <c r="AE3" s="279"/>
      <c r="AF3" s="278" t="s">
        <v>219</v>
      </c>
      <c r="AG3" s="280" t="s">
        <v>218</v>
      </c>
      <c r="AH3" s="279"/>
      <c r="AI3" s="279"/>
      <c r="AJ3" s="279"/>
      <c r="AK3" s="279"/>
      <c r="AL3" s="279"/>
      <c r="AM3" s="279"/>
      <c r="AN3" s="279"/>
      <c r="AO3" s="279"/>
      <c r="AP3" s="279"/>
      <c r="AQ3" s="279"/>
      <c r="AR3" s="279"/>
      <c r="AS3" s="279"/>
      <c r="AT3" s="279"/>
      <c r="AU3" s="279"/>
      <c r="AV3" s="279"/>
      <c r="AW3" s="279"/>
      <c r="AX3" s="279"/>
      <c r="AY3" s="279"/>
      <c r="AZ3" s="288"/>
      <c r="BA3" s="288"/>
      <c r="BB3" s="288"/>
      <c r="BC3" s="288"/>
      <c r="BD3" s="288"/>
      <c r="BE3" s="279"/>
      <c r="BF3" s="279"/>
      <c r="BG3" s="279"/>
      <c r="BH3" s="279"/>
      <c r="BI3" s="279"/>
      <c r="BJ3" s="279"/>
      <c r="BK3" s="279"/>
      <c r="BL3" s="278" t="s">
        <v>219</v>
      </c>
    </row>
    <row r="4" spans="1:64" ht="17.25" thickTop="1">
      <c r="A4" s="287"/>
      <c r="B4" s="1143" t="s">
        <v>220</v>
      </c>
      <c r="C4" s="1144"/>
      <c r="D4" s="1150"/>
      <c r="E4" s="1143" t="s">
        <v>221</v>
      </c>
      <c r="F4" s="1144"/>
      <c r="G4" s="1150"/>
      <c r="H4" s="286" t="s">
        <v>222</v>
      </c>
      <c r="I4" s="285"/>
      <c r="J4" s="284"/>
      <c r="K4" s="1151" t="s">
        <v>223</v>
      </c>
      <c r="L4" s="1152"/>
      <c r="M4" s="1153"/>
      <c r="N4" s="1143" t="s">
        <v>224</v>
      </c>
      <c r="O4" s="1144"/>
      <c r="P4" s="1144"/>
      <c r="Q4" s="1144" t="s">
        <v>225</v>
      </c>
      <c r="R4" s="1144"/>
      <c r="S4" s="1150"/>
      <c r="T4" s="1143" t="s">
        <v>226</v>
      </c>
      <c r="U4" s="1144"/>
      <c r="V4" s="1150"/>
      <c r="W4" s="1143" t="s">
        <v>227</v>
      </c>
      <c r="X4" s="1144"/>
      <c r="Y4" s="1150"/>
      <c r="Z4" s="1143" t="s">
        <v>228</v>
      </c>
      <c r="AA4" s="1144"/>
      <c r="AB4" s="1144"/>
      <c r="AC4" s="1143" t="s">
        <v>229</v>
      </c>
      <c r="AD4" s="1144"/>
      <c r="AE4" s="1150"/>
      <c r="AF4" s="277"/>
      <c r="AG4" s="287"/>
      <c r="AH4" s="1143" t="s">
        <v>230</v>
      </c>
      <c r="AI4" s="1144"/>
      <c r="AJ4" s="1150"/>
      <c r="AK4" s="1143" t="s">
        <v>231</v>
      </c>
      <c r="AL4" s="1144"/>
      <c r="AM4" s="1150"/>
      <c r="AN4" s="1143" t="s">
        <v>232</v>
      </c>
      <c r="AO4" s="1144"/>
      <c r="AP4" s="1150"/>
      <c r="AQ4" s="1151" t="s">
        <v>233</v>
      </c>
      <c r="AR4" s="1152"/>
      <c r="AS4" s="1153"/>
      <c r="AT4" s="1143" t="s">
        <v>234</v>
      </c>
      <c r="AU4" s="1144"/>
      <c r="AV4" s="1144"/>
      <c r="AW4" s="1144" t="s">
        <v>235</v>
      </c>
      <c r="AX4" s="1144"/>
      <c r="AY4" s="1150"/>
      <c r="AZ4" s="1143" t="s">
        <v>236</v>
      </c>
      <c r="BA4" s="1144"/>
      <c r="BB4" s="1150"/>
      <c r="BC4" s="1143" t="s">
        <v>237</v>
      </c>
      <c r="BD4" s="1144"/>
      <c r="BE4" s="1150"/>
      <c r="BF4" s="1143" t="s">
        <v>238</v>
      </c>
      <c r="BG4" s="1144"/>
      <c r="BH4" s="1144"/>
      <c r="BI4" s="1143" t="s">
        <v>239</v>
      </c>
      <c r="BJ4" s="1144"/>
      <c r="BK4" s="1150"/>
      <c r="BL4" s="277"/>
    </row>
    <row r="5" spans="1:64">
      <c r="A5" s="276" t="s">
        <v>240</v>
      </c>
      <c r="B5" s="1147" t="s">
        <v>136</v>
      </c>
      <c r="C5" s="1148"/>
      <c r="D5" s="1149"/>
      <c r="E5" s="1147" t="s">
        <v>241</v>
      </c>
      <c r="F5" s="1148"/>
      <c r="G5" s="1149"/>
      <c r="H5" s="275"/>
      <c r="I5" s="283"/>
      <c r="J5" s="274"/>
      <c r="K5" s="1145" t="s">
        <v>242</v>
      </c>
      <c r="L5" s="1154"/>
      <c r="M5" s="1155"/>
      <c r="N5" s="1145" t="s">
        <v>243</v>
      </c>
      <c r="O5" s="1146"/>
      <c r="P5" s="1146"/>
      <c r="Q5" s="1146" t="s">
        <v>244</v>
      </c>
      <c r="R5" s="1146"/>
      <c r="S5" s="1155"/>
      <c r="T5" s="1145" t="s">
        <v>245</v>
      </c>
      <c r="U5" s="1154"/>
      <c r="V5" s="1155"/>
      <c r="W5" s="1145" t="s">
        <v>246</v>
      </c>
      <c r="X5" s="1154"/>
      <c r="Y5" s="1155"/>
      <c r="Z5" s="1145" t="s">
        <v>247</v>
      </c>
      <c r="AA5" s="1146"/>
      <c r="AB5" s="1146"/>
      <c r="AC5" s="1145" t="s">
        <v>248</v>
      </c>
      <c r="AD5" s="1146"/>
      <c r="AE5" s="1155"/>
      <c r="AF5" s="273" t="s">
        <v>249</v>
      </c>
      <c r="AG5" s="276" t="s">
        <v>240</v>
      </c>
      <c r="AH5" s="1147" t="s">
        <v>250</v>
      </c>
      <c r="AI5" s="1148"/>
      <c r="AJ5" s="1149"/>
      <c r="AK5" s="1147" t="s">
        <v>251</v>
      </c>
      <c r="AL5" s="1148"/>
      <c r="AM5" s="1149"/>
      <c r="AN5" s="1147" t="s">
        <v>252</v>
      </c>
      <c r="AO5" s="1148"/>
      <c r="AP5" s="1149"/>
      <c r="AQ5" s="1145" t="s">
        <v>253</v>
      </c>
      <c r="AR5" s="1154"/>
      <c r="AS5" s="1155"/>
      <c r="AT5" s="1145" t="s">
        <v>254</v>
      </c>
      <c r="AU5" s="1146"/>
      <c r="AV5" s="1146"/>
      <c r="AW5" s="1146" t="s">
        <v>255</v>
      </c>
      <c r="AX5" s="1154"/>
      <c r="AY5" s="1155"/>
      <c r="AZ5" s="1145" t="s">
        <v>256</v>
      </c>
      <c r="BA5" s="1154"/>
      <c r="BB5" s="1155"/>
      <c r="BC5" s="1145" t="s">
        <v>257</v>
      </c>
      <c r="BD5" s="1154"/>
      <c r="BE5" s="1155"/>
      <c r="BF5" s="1145" t="s">
        <v>258</v>
      </c>
      <c r="BG5" s="1146"/>
      <c r="BH5" s="1146"/>
      <c r="BI5" s="1145" t="s">
        <v>259</v>
      </c>
      <c r="BJ5" s="1146"/>
      <c r="BK5" s="1155"/>
      <c r="BL5" s="273" t="s">
        <v>249</v>
      </c>
    </row>
    <row r="6" spans="1:64">
      <c r="A6" s="272" t="s">
        <v>260</v>
      </c>
      <c r="B6" s="275"/>
      <c r="C6" s="271" t="s">
        <v>128</v>
      </c>
      <c r="D6" s="270" t="s">
        <v>129</v>
      </c>
      <c r="E6" s="275"/>
      <c r="F6" s="271" t="s">
        <v>128</v>
      </c>
      <c r="G6" s="270" t="s">
        <v>129</v>
      </c>
      <c r="H6" s="275"/>
      <c r="I6" s="271" t="s">
        <v>128</v>
      </c>
      <c r="J6" s="270" t="s">
        <v>129</v>
      </c>
      <c r="K6" s="269" t="s">
        <v>261</v>
      </c>
      <c r="L6" s="271" t="s">
        <v>128</v>
      </c>
      <c r="M6" s="270" t="s">
        <v>129</v>
      </c>
      <c r="N6" s="268"/>
      <c r="O6" s="271" t="s">
        <v>128</v>
      </c>
      <c r="P6" s="267" t="s">
        <v>129</v>
      </c>
      <c r="Q6" s="266"/>
      <c r="R6" s="271" t="s">
        <v>128</v>
      </c>
      <c r="S6" s="270" t="s">
        <v>129</v>
      </c>
      <c r="T6" s="275"/>
      <c r="U6" s="271" t="s">
        <v>128</v>
      </c>
      <c r="V6" s="270" t="s">
        <v>129</v>
      </c>
      <c r="W6" s="275"/>
      <c r="X6" s="271" t="s">
        <v>128</v>
      </c>
      <c r="Y6" s="270" t="s">
        <v>129</v>
      </c>
      <c r="Z6" s="268"/>
      <c r="AA6" s="271" t="s">
        <v>128</v>
      </c>
      <c r="AB6" s="267" t="s">
        <v>129</v>
      </c>
      <c r="AC6" s="268"/>
      <c r="AD6" s="271" t="s">
        <v>128</v>
      </c>
      <c r="AE6" s="270" t="s">
        <v>129</v>
      </c>
      <c r="AF6" s="273" t="s">
        <v>262</v>
      </c>
      <c r="AG6" s="272" t="s">
        <v>260</v>
      </c>
      <c r="AH6" s="275"/>
      <c r="AI6" s="271" t="s">
        <v>128</v>
      </c>
      <c r="AJ6" s="270" t="s">
        <v>129</v>
      </c>
      <c r="AK6" s="275"/>
      <c r="AL6" s="271" t="s">
        <v>128</v>
      </c>
      <c r="AM6" s="270" t="s">
        <v>129</v>
      </c>
      <c r="AN6" s="269" t="s">
        <v>263</v>
      </c>
      <c r="AO6" s="271" t="s">
        <v>128</v>
      </c>
      <c r="AP6" s="270" t="s">
        <v>129</v>
      </c>
      <c r="AQ6" s="269" t="s">
        <v>264</v>
      </c>
      <c r="AR6" s="271" t="s">
        <v>128</v>
      </c>
      <c r="AS6" s="270" t="s">
        <v>129</v>
      </c>
      <c r="AT6" s="269" t="s">
        <v>265</v>
      </c>
      <c r="AU6" s="271" t="s">
        <v>128</v>
      </c>
      <c r="AV6" s="267" t="s">
        <v>129</v>
      </c>
      <c r="AW6" s="269"/>
      <c r="AX6" s="271" t="s">
        <v>128</v>
      </c>
      <c r="AY6" s="270" t="s">
        <v>129</v>
      </c>
      <c r="AZ6" s="275"/>
      <c r="BA6" s="271" t="s">
        <v>128</v>
      </c>
      <c r="BB6" s="270" t="s">
        <v>129</v>
      </c>
      <c r="BC6" s="269" t="s">
        <v>266</v>
      </c>
      <c r="BD6" s="271" t="s">
        <v>128</v>
      </c>
      <c r="BE6" s="270" t="s">
        <v>129</v>
      </c>
      <c r="BF6" s="265" t="s">
        <v>267</v>
      </c>
      <c r="BG6" s="271" t="s">
        <v>128</v>
      </c>
      <c r="BH6" s="267" t="s">
        <v>129</v>
      </c>
      <c r="BI6" s="265" t="s">
        <v>268</v>
      </c>
      <c r="BJ6" s="271" t="s">
        <v>128</v>
      </c>
      <c r="BK6" s="270" t="s">
        <v>129</v>
      </c>
      <c r="BL6" s="273" t="s">
        <v>262</v>
      </c>
    </row>
    <row r="7" spans="1:64">
      <c r="A7" s="264"/>
      <c r="B7" s="263"/>
      <c r="C7" s="262" t="s">
        <v>137</v>
      </c>
      <c r="D7" s="262" t="s">
        <v>138</v>
      </c>
      <c r="E7" s="263"/>
      <c r="F7" s="262" t="s">
        <v>137</v>
      </c>
      <c r="G7" s="262" t="s">
        <v>138</v>
      </c>
      <c r="H7" s="263"/>
      <c r="I7" s="262" t="s">
        <v>137</v>
      </c>
      <c r="J7" s="262" t="s">
        <v>138</v>
      </c>
      <c r="K7" s="263"/>
      <c r="L7" s="262" t="s">
        <v>137</v>
      </c>
      <c r="M7" s="262" t="s">
        <v>138</v>
      </c>
      <c r="N7" s="261"/>
      <c r="O7" s="262" t="s">
        <v>137</v>
      </c>
      <c r="P7" s="261" t="s">
        <v>138</v>
      </c>
      <c r="Q7" s="263"/>
      <c r="R7" s="262" t="s">
        <v>137</v>
      </c>
      <c r="S7" s="262" t="s">
        <v>138</v>
      </c>
      <c r="T7" s="263"/>
      <c r="U7" s="262" t="s">
        <v>137</v>
      </c>
      <c r="V7" s="262" t="s">
        <v>138</v>
      </c>
      <c r="W7" s="263"/>
      <c r="X7" s="262" t="s">
        <v>137</v>
      </c>
      <c r="Y7" s="262" t="s">
        <v>138</v>
      </c>
      <c r="Z7" s="261"/>
      <c r="AA7" s="262" t="s">
        <v>137</v>
      </c>
      <c r="AB7" s="261" t="s">
        <v>138</v>
      </c>
      <c r="AC7" s="261"/>
      <c r="AD7" s="262" t="s">
        <v>137</v>
      </c>
      <c r="AE7" s="262" t="s">
        <v>138</v>
      </c>
      <c r="AF7" s="260"/>
      <c r="AG7" s="264"/>
      <c r="AH7" s="263"/>
      <c r="AI7" s="262" t="s">
        <v>137</v>
      </c>
      <c r="AJ7" s="262" t="s">
        <v>138</v>
      </c>
      <c r="AK7" s="263"/>
      <c r="AL7" s="262" t="s">
        <v>137</v>
      </c>
      <c r="AM7" s="262" t="s">
        <v>138</v>
      </c>
      <c r="AN7" s="263"/>
      <c r="AO7" s="262" t="s">
        <v>137</v>
      </c>
      <c r="AP7" s="262" t="s">
        <v>138</v>
      </c>
      <c r="AQ7" s="263"/>
      <c r="AR7" s="262" t="s">
        <v>137</v>
      </c>
      <c r="AS7" s="262" t="s">
        <v>138</v>
      </c>
      <c r="AT7" s="263"/>
      <c r="AU7" s="262" t="s">
        <v>137</v>
      </c>
      <c r="AV7" s="261" t="s">
        <v>138</v>
      </c>
      <c r="AW7" s="263"/>
      <c r="AX7" s="262" t="s">
        <v>137</v>
      </c>
      <c r="AY7" s="262" t="s">
        <v>138</v>
      </c>
      <c r="AZ7" s="263"/>
      <c r="BA7" s="262" t="s">
        <v>137</v>
      </c>
      <c r="BB7" s="262" t="s">
        <v>138</v>
      </c>
      <c r="BC7" s="263"/>
      <c r="BD7" s="262" t="s">
        <v>137</v>
      </c>
      <c r="BE7" s="262" t="s">
        <v>138</v>
      </c>
      <c r="BF7" s="261"/>
      <c r="BG7" s="262" t="s">
        <v>137</v>
      </c>
      <c r="BH7" s="261" t="s">
        <v>138</v>
      </c>
      <c r="BI7" s="261"/>
      <c r="BJ7" s="262" t="s">
        <v>137</v>
      </c>
      <c r="BK7" s="262" t="s">
        <v>138</v>
      </c>
      <c r="BL7" s="260"/>
    </row>
    <row r="8" spans="1:64">
      <c r="A8" s="259">
        <v>2011</v>
      </c>
      <c r="B8" s="258">
        <v>48394</v>
      </c>
      <c r="C8" s="258">
        <v>27080</v>
      </c>
      <c r="D8" s="258">
        <v>21314</v>
      </c>
      <c r="E8" s="257">
        <v>1171</v>
      </c>
      <c r="F8" s="257">
        <v>667</v>
      </c>
      <c r="G8" s="257">
        <v>504</v>
      </c>
      <c r="H8" s="257">
        <v>13762</v>
      </c>
      <c r="I8" s="257">
        <v>8493</v>
      </c>
      <c r="J8" s="257">
        <v>5269</v>
      </c>
      <c r="K8" s="257">
        <v>80</v>
      </c>
      <c r="L8" s="257">
        <v>39</v>
      </c>
      <c r="M8" s="257">
        <v>41</v>
      </c>
      <c r="N8" s="257">
        <v>2557</v>
      </c>
      <c r="O8" s="257">
        <v>1290</v>
      </c>
      <c r="P8" s="257">
        <v>1267</v>
      </c>
      <c r="Q8" s="256">
        <v>985</v>
      </c>
      <c r="R8" s="256">
        <v>450</v>
      </c>
      <c r="S8" s="256">
        <v>535</v>
      </c>
      <c r="T8" s="257">
        <v>1055</v>
      </c>
      <c r="U8" s="257">
        <v>489</v>
      </c>
      <c r="V8" s="257">
        <v>566</v>
      </c>
      <c r="W8" s="255">
        <v>0</v>
      </c>
      <c r="X8" s="257">
        <v>0</v>
      </c>
      <c r="Y8" s="255">
        <v>0</v>
      </c>
      <c r="Z8" s="255">
        <v>0</v>
      </c>
      <c r="AA8" s="255">
        <v>0</v>
      </c>
      <c r="AB8" s="255">
        <v>0</v>
      </c>
      <c r="AC8" s="255">
        <v>9813</v>
      </c>
      <c r="AD8" s="255">
        <v>4690</v>
      </c>
      <c r="AE8" s="255">
        <v>5123</v>
      </c>
      <c r="AF8" s="254">
        <v>2011</v>
      </c>
      <c r="AG8" s="259">
        <v>2011</v>
      </c>
      <c r="AH8" s="257">
        <v>3341</v>
      </c>
      <c r="AI8" s="257">
        <v>1917</v>
      </c>
      <c r="AJ8" s="257">
        <v>1424</v>
      </c>
      <c r="AK8" s="257">
        <v>2083</v>
      </c>
      <c r="AL8" s="257">
        <v>1380</v>
      </c>
      <c r="AM8" s="257">
        <v>703</v>
      </c>
      <c r="AN8" s="257">
        <v>74</v>
      </c>
      <c r="AO8" s="257">
        <v>24</v>
      </c>
      <c r="AP8" s="257">
        <v>50</v>
      </c>
      <c r="AQ8" s="257">
        <v>381</v>
      </c>
      <c r="AR8" s="257">
        <v>130</v>
      </c>
      <c r="AS8" s="257">
        <v>251</v>
      </c>
      <c r="AT8" s="257">
        <v>979</v>
      </c>
      <c r="AU8" s="257">
        <v>472</v>
      </c>
      <c r="AV8" s="257">
        <v>507</v>
      </c>
      <c r="AW8" s="256">
        <v>19</v>
      </c>
      <c r="AX8" s="256">
        <v>0</v>
      </c>
      <c r="AY8" s="256">
        <v>19</v>
      </c>
      <c r="AZ8" s="257">
        <v>189</v>
      </c>
      <c r="BA8" s="257">
        <v>120</v>
      </c>
      <c r="BB8" s="257">
        <v>69</v>
      </c>
      <c r="BC8" s="255">
        <v>115</v>
      </c>
      <c r="BD8" s="257">
        <v>60</v>
      </c>
      <c r="BE8" s="255">
        <v>55</v>
      </c>
      <c r="BF8" s="255">
        <v>5239</v>
      </c>
      <c r="BG8" s="255">
        <v>2418</v>
      </c>
      <c r="BH8" s="255">
        <v>2821</v>
      </c>
      <c r="BI8" s="255">
        <v>6551</v>
      </c>
      <c r="BJ8" s="255">
        <v>4441</v>
      </c>
      <c r="BK8" s="255">
        <v>2110</v>
      </c>
      <c r="BL8" s="254">
        <v>2011</v>
      </c>
    </row>
    <row r="9" spans="1:64">
      <c r="A9" s="259">
        <v>2012</v>
      </c>
      <c r="B9" s="258">
        <v>50830</v>
      </c>
      <c r="C9" s="258">
        <v>28329</v>
      </c>
      <c r="D9" s="258">
        <v>22501</v>
      </c>
      <c r="E9" s="257">
        <v>1206</v>
      </c>
      <c r="F9" s="257">
        <v>686</v>
      </c>
      <c r="G9" s="257">
        <v>520</v>
      </c>
      <c r="H9" s="257">
        <v>14369</v>
      </c>
      <c r="I9" s="257">
        <v>8884</v>
      </c>
      <c r="J9" s="257">
        <v>5485</v>
      </c>
      <c r="K9" s="257">
        <v>103</v>
      </c>
      <c r="L9" s="257">
        <v>39</v>
      </c>
      <c r="M9" s="257">
        <v>64</v>
      </c>
      <c r="N9" s="257">
        <v>2929</v>
      </c>
      <c r="O9" s="257">
        <v>1519</v>
      </c>
      <c r="P9" s="257">
        <v>1410</v>
      </c>
      <c r="Q9" s="257">
        <v>1224</v>
      </c>
      <c r="R9" s="257">
        <v>490</v>
      </c>
      <c r="S9" s="257">
        <v>734</v>
      </c>
      <c r="T9" s="257">
        <v>1394</v>
      </c>
      <c r="U9" s="257">
        <v>630</v>
      </c>
      <c r="V9" s="257">
        <v>764</v>
      </c>
      <c r="W9" s="255">
        <v>0</v>
      </c>
      <c r="X9" s="257">
        <v>0</v>
      </c>
      <c r="Y9" s="255">
        <v>0</v>
      </c>
      <c r="Z9" s="255">
        <v>0</v>
      </c>
      <c r="AA9" s="255">
        <v>0</v>
      </c>
      <c r="AB9" s="255">
        <v>0</v>
      </c>
      <c r="AC9" s="255">
        <v>10733</v>
      </c>
      <c r="AD9" s="255">
        <v>5188</v>
      </c>
      <c r="AE9" s="255">
        <v>5545</v>
      </c>
      <c r="AF9" s="254">
        <v>2012</v>
      </c>
      <c r="AG9" s="259">
        <v>2012</v>
      </c>
      <c r="AH9" s="257">
        <v>3736</v>
      </c>
      <c r="AI9" s="257">
        <v>2126</v>
      </c>
      <c r="AJ9" s="257">
        <v>1610</v>
      </c>
      <c r="AK9" s="257">
        <v>2088</v>
      </c>
      <c r="AL9" s="257">
        <v>1377</v>
      </c>
      <c r="AM9" s="257">
        <v>711</v>
      </c>
      <c r="AN9" s="257">
        <v>75</v>
      </c>
      <c r="AO9" s="257">
        <v>31</v>
      </c>
      <c r="AP9" s="257">
        <v>44</v>
      </c>
      <c r="AQ9" s="257">
        <v>424</v>
      </c>
      <c r="AR9" s="257">
        <v>143</v>
      </c>
      <c r="AS9" s="257">
        <v>281</v>
      </c>
      <c r="AT9" s="257">
        <v>1071</v>
      </c>
      <c r="AU9" s="257">
        <v>539</v>
      </c>
      <c r="AV9" s="257">
        <v>532</v>
      </c>
      <c r="AW9" s="257">
        <v>13</v>
      </c>
      <c r="AX9" s="257">
        <v>0</v>
      </c>
      <c r="AY9" s="257">
        <v>13</v>
      </c>
      <c r="AZ9" s="257">
        <v>164</v>
      </c>
      <c r="BA9" s="257">
        <v>93</v>
      </c>
      <c r="BB9" s="257">
        <v>71</v>
      </c>
      <c r="BC9" s="255">
        <v>103</v>
      </c>
      <c r="BD9" s="257">
        <v>51</v>
      </c>
      <c r="BE9" s="255">
        <v>52</v>
      </c>
      <c r="BF9" s="255">
        <v>4801</v>
      </c>
      <c r="BG9" s="255">
        <v>2195</v>
      </c>
      <c r="BH9" s="255">
        <v>2606</v>
      </c>
      <c r="BI9" s="255">
        <v>6397</v>
      </c>
      <c r="BJ9" s="255">
        <v>4338</v>
      </c>
      <c r="BK9" s="255">
        <v>2059</v>
      </c>
      <c r="BL9" s="254">
        <v>2012</v>
      </c>
    </row>
    <row r="10" spans="1:64">
      <c r="A10" s="259">
        <v>2013</v>
      </c>
      <c r="B10" s="258">
        <v>50959</v>
      </c>
      <c r="C10" s="258">
        <v>28141</v>
      </c>
      <c r="D10" s="258">
        <v>22818</v>
      </c>
      <c r="E10" s="257">
        <v>1117</v>
      </c>
      <c r="F10" s="257">
        <v>631</v>
      </c>
      <c r="G10" s="257">
        <v>486</v>
      </c>
      <c r="H10" s="257">
        <v>14778</v>
      </c>
      <c r="I10" s="257">
        <v>9011</v>
      </c>
      <c r="J10" s="257">
        <v>5767</v>
      </c>
      <c r="K10" s="257">
        <v>102</v>
      </c>
      <c r="L10" s="257">
        <v>47</v>
      </c>
      <c r="M10" s="257">
        <v>55</v>
      </c>
      <c r="N10" s="257">
        <v>2769</v>
      </c>
      <c r="O10" s="257">
        <v>1352</v>
      </c>
      <c r="P10" s="257">
        <v>1417</v>
      </c>
      <c r="Q10" s="257">
        <v>1171</v>
      </c>
      <c r="R10" s="257">
        <v>503</v>
      </c>
      <c r="S10" s="257">
        <v>668</v>
      </c>
      <c r="T10" s="257">
        <v>1698</v>
      </c>
      <c r="U10" s="257">
        <v>797</v>
      </c>
      <c r="V10" s="257">
        <v>901</v>
      </c>
      <c r="W10" s="255">
        <v>0</v>
      </c>
      <c r="X10" s="257">
        <v>0</v>
      </c>
      <c r="Y10" s="255">
        <v>0</v>
      </c>
      <c r="Z10" s="255">
        <v>0</v>
      </c>
      <c r="AA10" s="255">
        <v>0</v>
      </c>
      <c r="AB10" s="255">
        <v>0</v>
      </c>
      <c r="AC10" s="255">
        <v>10430</v>
      </c>
      <c r="AD10" s="255">
        <v>4980</v>
      </c>
      <c r="AE10" s="255">
        <v>5450</v>
      </c>
      <c r="AF10" s="254">
        <v>2013</v>
      </c>
      <c r="AG10" s="259">
        <v>2013</v>
      </c>
      <c r="AH10" s="257">
        <v>3717</v>
      </c>
      <c r="AI10" s="257">
        <v>2079</v>
      </c>
      <c r="AJ10" s="257">
        <v>1638</v>
      </c>
      <c r="AK10" s="257">
        <v>2174</v>
      </c>
      <c r="AL10" s="257">
        <v>1450</v>
      </c>
      <c r="AM10" s="257">
        <v>724</v>
      </c>
      <c r="AN10" s="257">
        <v>61</v>
      </c>
      <c r="AO10" s="257">
        <v>16</v>
      </c>
      <c r="AP10" s="257">
        <v>45</v>
      </c>
      <c r="AQ10" s="257">
        <v>407</v>
      </c>
      <c r="AR10" s="257">
        <v>135</v>
      </c>
      <c r="AS10" s="257">
        <v>272</v>
      </c>
      <c r="AT10" s="257">
        <v>990</v>
      </c>
      <c r="AU10" s="257">
        <v>472</v>
      </c>
      <c r="AV10" s="257">
        <v>518</v>
      </c>
      <c r="AW10" s="257">
        <v>14</v>
      </c>
      <c r="AX10" s="257">
        <v>0</v>
      </c>
      <c r="AY10" s="257">
        <v>14</v>
      </c>
      <c r="AZ10" s="257">
        <v>171</v>
      </c>
      <c r="BA10" s="257">
        <v>107</v>
      </c>
      <c r="BB10" s="257">
        <v>64</v>
      </c>
      <c r="BC10" s="255">
        <v>134</v>
      </c>
      <c r="BD10" s="257">
        <v>76</v>
      </c>
      <c r="BE10" s="255">
        <v>58</v>
      </c>
      <c r="BF10" s="255">
        <v>4735</v>
      </c>
      <c r="BG10" s="255">
        <v>2108</v>
      </c>
      <c r="BH10" s="255">
        <v>2627</v>
      </c>
      <c r="BI10" s="255">
        <v>6491</v>
      </c>
      <c r="BJ10" s="255">
        <v>4377</v>
      </c>
      <c r="BK10" s="255">
        <v>2114</v>
      </c>
      <c r="BL10" s="254">
        <v>2013</v>
      </c>
    </row>
    <row r="11" spans="1:64">
      <c r="A11" s="259">
        <v>2014</v>
      </c>
      <c r="B11" s="258">
        <v>51425</v>
      </c>
      <c r="C11" s="258">
        <v>28511</v>
      </c>
      <c r="D11" s="258">
        <v>22914</v>
      </c>
      <c r="E11" s="257">
        <v>1056</v>
      </c>
      <c r="F11" s="257">
        <v>591</v>
      </c>
      <c r="G11" s="257">
        <v>465</v>
      </c>
      <c r="H11" s="257">
        <v>15178</v>
      </c>
      <c r="I11" s="257">
        <v>9299</v>
      </c>
      <c r="J11" s="257">
        <v>5879</v>
      </c>
      <c r="K11" s="257">
        <v>89</v>
      </c>
      <c r="L11" s="257">
        <v>46</v>
      </c>
      <c r="M11" s="257">
        <v>43</v>
      </c>
      <c r="N11" s="257">
        <v>2800</v>
      </c>
      <c r="O11" s="257">
        <v>1487</v>
      </c>
      <c r="P11" s="257">
        <v>1313</v>
      </c>
      <c r="Q11" s="257">
        <v>1194</v>
      </c>
      <c r="R11" s="257">
        <v>486</v>
      </c>
      <c r="S11" s="257">
        <v>708</v>
      </c>
      <c r="T11" s="257">
        <v>1907</v>
      </c>
      <c r="U11" s="257">
        <v>829</v>
      </c>
      <c r="V11" s="257">
        <v>1078</v>
      </c>
      <c r="W11" s="255">
        <v>1</v>
      </c>
      <c r="X11" s="257">
        <v>1</v>
      </c>
      <c r="Y11" s="255">
        <v>0</v>
      </c>
      <c r="Z11" s="255">
        <v>0</v>
      </c>
      <c r="AA11" s="255">
        <v>0</v>
      </c>
      <c r="AB11" s="255">
        <v>0</v>
      </c>
      <c r="AC11" s="255">
        <v>10707</v>
      </c>
      <c r="AD11" s="255">
        <v>5218</v>
      </c>
      <c r="AE11" s="255">
        <v>5489</v>
      </c>
      <c r="AF11" s="254">
        <v>2014</v>
      </c>
      <c r="AG11" s="259">
        <v>2014</v>
      </c>
      <c r="AH11" s="257">
        <v>3932</v>
      </c>
      <c r="AI11" s="257">
        <v>2230</v>
      </c>
      <c r="AJ11" s="257">
        <v>1702</v>
      </c>
      <c r="AK11" s="257">
        <v>2128</v>
      </c>
      <c r="AL11" s="257">
        <v>1374</v>
      </c>
      <c r="AM11" s="257">
        <v>754</v>
      </c>
      <c r="AN11" s="257">
        <v>86</v>
      </c>
      <c r="AO11" s="257">
        <v>28</v>
      </c>
      <c r="AP11" s="257">
        <v>58</v>
      </c>
      <c r="AQ11" s="257">
        <v>365</v>
      </c>
      <c r="AR11" s="257">
        <v>109</v>
      </c>
      <c r="AS11" s="257">
        <v>256</v>
      </c>
      <c r="AT11" s="257">
        <v>1105</v>
      </c>
      <c r="AU11" s="257">
        <v>539</v>
      </c>
      <c r="AV11" s="257">
        <v>566</v>
      </c>
      <c r="AW11" s="257">
        <v>7</v>
      </c>
      <c r="AX11" s="257">
        <v>0</v>
      </c>
      <c r="AY11" s="257">
        <v>7</v>
      </c>
      <c r="AZ11" s="257">
        <v>142</v>
      </c>
      <c r="BA11" s="257">
        <v>79</v>
      </c>
      <c r="BB11" s="257">
        <v>63</v>
      </c>
      <c r="BC11" s="255">
        <v>107</v>
      </c>
      <c r="BD11" s="257">
        <v>45</v>
      </c>
      <c r="BE11" s="255">
        <v>62</v>
      </c>
      <c r="BF11" s="255">
        <v>4504</v>
      </c>
      <c r="BG11" s="255">
        <v>1987</v>
      </c>
      <c r="BH11" s="255">
        <v>2517</v>
      </c>
      <c r="BI11" s="255">
        <v>6117</v>
      </c>
      <c r="BJ11" s="255">
        <v>4163</v>
      </c>
      <c r="BK11" s="255">
        <v>1954</v>
      </c>
      <c r="BL11" s="254">
        <v>2014</v>
      </c>
    </row>
    <row r="12" spans="1:64">
      <c r="A12" s="253">
        <v>2015</v>
      </c>
      <c r="B12" s="252">
        <f>C12+D12</f>
        <v>53005</v>
      </c>
      <c r="C12" s="252">
        <f>SUM(C13:C33)</f>
        <v>29185</v>
      </c>
      <c r="D12" s="252">
        <f>SUM(D13:D33)</f>
        <v>23820</v>
      </c>
      <c r="E12" s="252">
        <f>SUM(E13:E33)</f>
        <v>1223</v>
      </c>
      <c r="F12" s="252">
        <f t="shared" ref="F12:AE12" si="0">SUM(F13:F33)</f>
        <v>661</v>
      </c>
      <c r="G12" s="252">
        <f t="shared" si="0"/>
        <v>562</v>
      </c>
      <c r="H12" s="252">
        <f t="shared" si="0"/>
        <v>15487</v>
      </c>
      <c r="I12" s="252">
        <f t="shared" si="0"/>
        <v>9442</v>
      </c>
      <c r="J12" s="252">
        <f t="shared" si="0"/>
        <v>6045</v>
      </c>
      <c r="K12" s="252">
        <f t="shared" si="0"/>
        <v>130</v>
      </c>
      <c r="L12" s="252">
        <f t="shared" si="0"/>
        <v>63</v>
      </c>
      <c r="M12" s="252">
        <f t="shared" si="0"/>
        <v>67</v>
      </c>
      <c r="N12" s="252">
        <f t="shared" si="0"/>
        <v>2803</v>
      </c>
      <c r="O12" s="252">
        <f t="shared" si="0"/>
        <v>1419</v>
      </c>
      <c r="P12" s="252">
        <f t="shared" si="0"/>
        <v>1384</v>
      </c>
      <c r="Q12" s="252">
        <f t="shared" si="0"/>
        <v>1349</v>
      </c>
      <c r="R12" s="252">
        <f t="shared" si="0"/>
        <v>599</v>
      </c>
      <c r="S12" s="252">
        <f t="shared" si="0"/>
        <v>750</v>
      </c>
      <c r="T12" s="252">
        <f t="shared" si="0"/>
        <v>2038</v>
      </c>
      <c r="U12" s="252">
        <f t="shared" si="0"/>
        <v>886</v>
      </c>
      <c r="V12" s="252">
        <f t="shared" si="0"/>
        <v>1152</v>
      </c>
      <c r="W12" s="252">
        <f t="shared" si="0"/>
        <v>0</v>
      </c>
      <c r="X12" s="252">
        <f t="shared" si="0"/>
        <v>0</v>
      </c>
      <c r="Y12" s="252">
        <f t="shared" si="0"/>
        <v>0</v>
      </c>
      <c r="Z12" s="252">
        <f t="shared" si="0"/>
        <v>1</v>
      </c>
      <c r="AA12" s="252">
        <f t="shared" si="0"/>
        <v>0</v>
      </c>
      <c r="AB12" s="252">
        <f t="shared" si="0"/>
        <v>1</v>
      </c>
      <c r="AC12" s="252">
        <f t="shared" si="0"/>
        <v>10930</v>
      </c>
      <c r="AD12" s="252">
        <f t="shared" si="0"/>
        <v>5398</v>
      </c>
      <c r="AE12" s="252">
        <f t="shared" si="0"/>
        <v>5532</v>
      </c>
      <c r="AF12" s="251">
        <v>2015</v>
      </c>
      <c r="AG12" s="253">
        <v>2015</v>
      </c>
      <c r="AH12" s="252">
        <f>SUM(AH13:AH33)</f>
        <v>4273</v>
      </c>
      <c r="AI12" s="252">
        <f t="shared" ref="AI12:BK12" si="1">SUM(AI13:AI33)</f>
        <v>2462</v>
      </c>
      <c r="AJ12" s="252">
        <f t="shared" si="1"/>
        <v>1811</v>
      </c>
      <c r="AK12" s="252">
        <f t="shared" si="1"/>
        <v>2234</v>
      </c>
      <c r="AL12" s="252">
        <f t="shared" si="1"/>
        <v>1434</v>
      </c>
      <c r="AM12" s="252">
        <f t="shared" si="1"/>
        <v>800</v>
      </c>
      <c r="AN12" s="252">
        <f t="shared" si="1"/>
        <v>88</v>
      </c>
      <c r="AO12" s="252">
        <f t="shared" si="1"/>
        <v>35</v>
      </c>
      <c r="AP12" s="252">
        <f t="shared" si="1"/>
        <v>53</v>
      </c>
      <c r="AQ12" s="252">
        <f t="shared" si="1"/>
        <v>373</v>
      </c>
      <c r="AR12" s="252">
        <f t="shared" si="1"/>
        <v>104</v>
      </c>
      <c r="AS12" s="252">
        <f t="shared" si="1"/>
        <v>269</v>
      </c>
      <c r="AT12" s="252">
        <f t="shared" si="1"/>
        <v>1261</v>
      </c>
      <c r="AU12" s="252">
        <f t="shared" si="1"/>
        <v>611</v>
      </c>
      <c r="AV12" s="252">
        <f t="shared" si="1"/>
        <v>650</v>
      </c>
      <c r="AW12" s="252">
        <f t="shared" si="1"/>
        <v>7</v>
      </c>
      <c r="AX12" s="252">
        <f t="shared" si="1"/>
        <v>0</v>
      </c>
      <c r="AY12" s="252">
        <f t="shared" si="1"/>
        <v>7</v>
      </c>
      <c r="AZ12" s="252">
        <f t="shared" si="1"/>
        <v>167</v>
      </c>
      <c r="BA12" s="252">
        <f t="shared" si="1"/>
        <v>94</v>
      </c>
      <c r="BB12" s="252">
        <f t="shared" si="1"/>
        <v>73</v>
      </c>
      <c r="BC12" s="252">
        <f t="shared" si="1"/>
        <v>112</v>
      </c>
      <c r="BD12" s="252">
        <f t="shared" si="1"/>
        <v>60</v>
      </c>
      <c r="BE12" s="252">
        <f t="shared" si="1"/>
        <v>52</v>
      </c>
      <c r="BF12" s="252">
        <f t="shared" si="1"/>
        <v>4467</v>
      </c>
      <c r="BG12" s="252">
        <f t="shared" si="1"/>
        <v>1850</v>
      </c>
      <c r="BH12" s="252">
        <f t="shared" si="1"/>
        <v>2617</v>
      </c>
      <c r="BI12" s="252">
        <f t="shared" si="1"/>
        <v>6062</v>
      </c>
      <c r="BJ12" s="252">
        <f t="shared" si="1"/>
        <v>4067</v>
      </c>
      <c r="BK12" s="252">
        <f t="shared" si="1"/>
        <v>1995</v>
      </c>
      <c r="BL12" s="251">
        <v>2015</v>
      </c>
    </row>
    <row r="13" spans="1:64">
      <c r="A13" s="272" t="s">
        <v>269</v>
      </c>
      <c r="B13" s="250">
        <f t="shared" ref="B13:B33" si="2">C13+D13</f>
        <v>312</v>
      </c>
      <c r="C13" s="250">
        <f>F13+I13+L13+O13+R13+U13+X13+AA13+AD13+AI13+AL13+AO13+AR13+AU13+AX13+BA13+BD13+BG13+BJ13</f>
        <v>187</v>
      </c>
      <c r="D13" s="250">
        <f>G13+J13+M13+P13+S13+V13+Y13+AB13+AE13+AJ13+AM13+AP13+AS13+AV13+AY13+BB13+BE13+BH13+BK13</f>
        <v>125</v>
      </c>
      <c r="E13" s="250">
        <f>F13+G13</f>
        <v>0</v>
      </c>
      <c r="F13" s="1091">
        <v>0</v>
      </c>
      <c r="G13" s="1091">
        <v>0</v>
      </c>
      <c r="H13" s="250">
        <f>I13+J13</f>
        <v>3</v>
      </c>
      <c r="I13" s="1091">
        <v>2</v>
      </c>
      <c r="J13" s="1092">
        <v>1</v>
      </c>
      <c r="K13" s="250">
        <f>L13+M13</f>
        <v>2</v>
      </c>
      <c r="L13" s="1091">
        <v>1</v>
      </c>
      <c r="M13" s="1091">
        <v>1</v>
      </c>
      <c r="N13" s="250">
        <f>O13+P13</f>
        <v>2</v>
      </c>
      <c r="O13" s="1091">
        <v>1</v>
      </c>
      <c r="P13" s="1091">
        <v>1</v>
      </c>
      <c r="Q13" s="250">
        <f>R13+S13</f>
        <v>0</v>
      </c>
      <c r="R13" s="1091">
        <v>0</v>
      </c>
      <c r="S13" s="1091">
        <v>0</v>
      </c>
      <c r="T13" s="250">
        <f>U13+V13</f>
        <v>3</v>
      </c>
      <c r="U13" s="1091">
        <v>2</v>
      </c>
      <c r="V13" s="1093">
        <v>1</v>
      </c>
      <c r="W13" s="250">
        <f>X13+Y13</f>
        <v>0</v>
      </c>
      <c r="X13" s="1093">
        <v>0</v>
      </c>
      <c r="Y13" s="1093">
        <v>0</v>
      </c>
      <c r="Z13" s="250">
        <f>SUM(AA13:AB13)</f>
        <v>0</v>
      </c>
      <c r="AA13" s="1093">
        <v>0</v>
      </c>
      <c r="AB13" s="1093">
        <v>0</v>
      </c>
      <c r="AC13" s="250">
        <f>AD13+AE13</f>
        <v>8</v>
      </c>
      <c r="AD13" s="1093">
        <v>6</v>
      </c>
      <c r="AE13" s="1094">
        <v>2</v>
      </c>
      <c r="AF13" s="273" t="s">
        <v>270</v>
      </c>
      <c r="AG13" s="272" t="s">
        <v>269</v>
      </c>
      <c r="AH13" s="250">
        <f>AI13+AJ13</f>
        <v>4</v>
      </c>
      <c r="AI13" s="1091">
        <v>2</v>
      </c>
      <c r="AJ13" s="1091">
        <v>2</v>
      </c>
      <c r="AK13" s="250">
        <f>AL13+AM13</f>
        <v>0</v>
      </c>
      <c r="AL13" s="1093">
        <v>0</v>
      </c>
      <c r="AM13" s="1093">
        <v>0</v>
      </c>
      <c r="AN13" s="250">
        <f>AO13+AP13</f>
        <v>0</v>
      </c>
      <c r="AO13" s="1093">
        <v>0</v>
      </c>
      <c r="AP13" s="1093">
        <v>0</v>
      </c>
      <c r="AQ13" s="250">
        <f>AR13+AS13</f>
        <v>0</v>
      </c>
      <c r="AR13" s="1093">
        <v>0</v>
      </c>
      <c r="AS13" s="1093">
        <v>0</v>
      </c>
      <c r="AT13" s="250">
        <f>AU13+AV13</f>
        <v>1</v>
      </c>
      <c r="AU13" s="1093">
        <v>1</v>
      </c>
      <c r="AV13" s="1093">
        <v>0</v>
      </c>
      <c r="AW13" s="250">
        <f>AX13+AY13</f>
        <v>0</v>
      </c>
      <c r="AX13" s="1093">
        <v>0</v>
      </c>
      <c r="AY13" s="1093">
        <v>0</v>
      </c>
      <c r="AZ13" s="250">
        <f>BA13+BB13</f>
        <v>164</v>
      </c>
      <c r="BA13" s="1091">
        <v>93</v>
      </c>
      <c r="BB13" s="1091">
        <v>71</v>
      </c>
      <c r="BC13" s="250">
        <f>BD13+BE13</f>
        <v>71</v>
      </c>
      <c r="BD13" s="1091">
        <v>41</v>
      </c>
      <c r="BE13" s="1094">
        <v>30</v>
      </c>
      <c r="BF13" s="250">
        <f>BG13+BH13</f>
        <v>41</v>
      </c>
      <c r="BG13" s="1094">
        <v>29</v>
      </c>
      <c r="BH13" s="1094">
        <v>12</v>
      </c>
      <c r="BI13" s="250">
        <f>BJ13+BK13</f>
        <v>13</v>
      </c>
      <c r="BJ13" s="1094">
        <v>9</v>
      </c>
      <c r="BK13" s="1094">
        <v>4</v>
      </c>
      <c r="BL13" s="273" t="s">
        <v>270</v>
      </c>
    </row>
    <row r="14" spans="1:64">
      <c r="A14" s="272" t="s">
        <v>271</v>
      </c>
      <c r="B14" s="250">
        <f t="shared" si="2"/>
        <v>77</v>
      </c>
      <c r="C14" s="250">
        <f t="shared" ref="C14:C33" si="3">F14+I14+L14+O14+R14+U14+X14+AA14+AD14+AI14+AL14+AO14+AR14+AU14+AX14+BA14+BD14+BG14+BJ14</f>
        <v>42</v>
      </c>
      <c r="D14" s="250">
        <f t="shared" ref="D14:D33" si="4">G14+J14+M14+P14+S14+V14+Y14+AB14+AE14+AJ14+AM14+AP14+AS14+AV14+AY14+BB14+BE14+BH14+BK14</f>
        <v>35</v>
      </c>
      <c r="E14" s="250">
        <f t="shared" ref="E14:E33" si="5">F14+G14</f>
        <v>2</v>
      </c>
      <c r="F14" s="1091">
        <v>2</v>
      </c>
      <c r="G14" s="1091">
        <v>0</v>
      </c>
      <c r="H14" s="250">
        <f t="shared" ref="H14:H33" si="6">I14+J14</f>
        <v>14</v>
      </c>
      <c r="I14" s="1091">
        <v>8</v>
      </c>
      <c r="J14" s="1092">
        <v>6</v>
      </c>
      <c r="K14" s="250">
        <f t="shared" ref="K14:K33" si="7">L14+M14</f>
        <v>2</v>
      </c>
      <c r="L14" s="1091">
        <v>2</v>
      </c>
      <c r="M14" s="1091">
        <v>0</v>
      </c>
      <c r="N14" s="250">
        <f t="shared" ref="N14:N33" si="8">O14+P14</f>
        <v>4</v>
      </c>
      <c r="O14" s="1091">
        <v>4</v>
      </c>
      <c r="P14" s="1091">
        <v>0</v>
      </c>
      <c r="Q14" s="250">
        <f t="shared" ref="Q14:Q33" si="9">R14+S14</f>
        <v>0</v>
      </c>
      <c r="R14" s="1091">
        <v>0</v>
      </c>
      <c r="S14" s="1091">
        <v>0</v>
      </c>
      <c r="T14" s="250">
        <f t="shared" ref="T14:T33" si="10">U14+V14</f>
        <v>10</v>
      </c>
      <c r="U14" s="1091">
        <v>5</v>
      </c>
      <c r="V14" s="1091">
        <v>5</v>
      </c>
      <c r="W14" s="250">
        <f t="shared" ref="W14:W33" si="11">X14+Y14</f>
        <v>0</v>
      </c>
      <c r="X14" s="1093">
        <v>0</v>
      </c>
      <c r="Y14" s="1093">
        <v>0</v>
      </c>
      <c r="Z14" s="250">
        <f t="shared" ref="Z14:Z33" si="12">SUM(AA14:AB14)</f>
        <v>0</v>
      </c>
      <c r="AA14" s="1093">
        <v>0</v>
      </c>
      <c r="AB14" s="1093">
        <v>0</v>
      </c>
      <c r="AC14" s="250">
        <f t="shared" ref="AC14:AC33" si="13">AD14+AE14</f>
        <v>3</v>
      </c>
      <c r="AD14" s="1094">
        <v>1</v>
      </c>
      <c r="AE14" s="1094">
        <v>2</v>
      </c>
      <c r="AF14" s="273" t="s">
        <v>272</v>
      </c>
      <c r="AG14" s="272" t="s">
        <v>271</v>
      </c>
      <c r="AH14" s="250">
        <f t="shared" ref="AH14:AH33" si="14">AI14+AJ14</f>
        <v>4</v>
      </c>
      <c r="AI14" s="1091">
        <v>3</v>
      </c>
      <c r="AJ14" s="1093">
        <v>1</v>
      </c>
      <c r="AK14" s="250">
        <f t="shared" ref="AK14:AK33" si="15">AL14+AM14</f>
        <v>0</v>
      </c>
      <c r="AL14" s="1093">
        <v>0</v>
      </c>
      <c r="AM14" s="1093">
        <v>0</v>
      </c>
      <c r="AN14" s="250">
        <f t="shared" ref="AN14:AN33" si="16">AO14+AP14</f>
        <v>0</v>
      </c>
      <c r="AO14" s="1093">
        <v>0</v>
      </c>
      <c r="AP14" s="1093">
        <v>0</v>
      </c>
      <c r="AQ14" s="250">
        <f t="shared" ref="AQ14:AQ33" si="17">AR14+AS14</f>
        <v>0</v>
      </c>
      <c r="AR14" s="1093">
        <v>0</v>
      </c>
      <c r="AS14" s="1093">
        <v>0</v>
      </c>
      <c r="AT14" s="250">
        <f t="shared" ref="AT14:AT33" si="18">AU14+AV14</f>
        <v>0</v>
      </c>
      <c r="AU14" s="1093">
        <v>0</v>
      </c>
      <c r="AV14" s="1093">
        <v>0</v>
      </c>
      <c r="AW14" s="250">
        <f t="shared" ref="AW14:AW33" si="19">AX14+AY14</f>
        <v>0</v>
      </c>
      <c r="AX14" s="1093">
        <v>0</v>
      </c>
      <c r="AY14" s="1093">
        <v>0</v>
      </c>
      <c r="AZ14" s="250">
        <f t="shared" ref="AZ14:AZ33" si="20">BA14+BB14</f>
        <v>3</v>
      </c>
      <c r="BA14" s="1091">
        <v>1</v>
      </c>
      <c r="BB14" s="1091">
        <v>2</v>
      </c>
      <c r="BC14" s="250">
        <f t="shared" ref="BC14:BC33" si="21">BD14+BE14</f>
        <v>6</v>
      </c>
      <c r="BD14" s="1091">
        <v>2</v>
      </c>
      <c r="BE14" s="1094">
        <v>4</v>
      </c>
      <c r="BF14" s="250">
        <f t="shared" ref="BF14:BF33" si="22">BG14+BH14</f>
        <v>5</v>
      </c>
      <c r="BG14" s="1094">
        <v>4</v>
      </c>
      <c r="BH14" s="1094">
        <v>1</v>
      </c>
      <c r="BI14" s="250">
        <f t="shared" ref="BI14:BI33" si="23">BJ14+BK14</f>
        <v>24</v>
      </c>
      <c r="BJ14" s="1094">
        <v>10</v>
      </c>
      <c r="BK14" s="1094">
        <v>14</v>
      </c>
      <c r="BL14" s="273" t="s">
        <v>272</v>
      </c>
    </row>
    <row r="15" spans="1:64">
      <c r="A15" s="272" t="s">
        <v>273</v>
      </c>
      <c r="B15" s="250">
        <f t="shared" si="2"/>
        <v>56</v>
      </c>
      <c r="C15" s="250">
        <f t="shared" si="3"/>
        <v>35</v>
      </c>
      <c r="D15" s="250">
        <f t="shared" si="4"/>
        <v>21</v>
      </c>
      <c r="E15" s="250">
        <f t="shared" si="5"/>
        <v>1</v>
      </c>
      <c r="F15" s="1091">
        <v>1</v>
      </c>
      <c r="G15" s="1091">
        <v>0</v>
      </c>
      <c r="H15" s="250">
        <f t="shared" si="6"/>
        <v>12</v>
      </c>
      <c r="I15" s="1091">
        <v>8</v>
      </c>
      <c r="J15" s="1092">
        <v>4</v>
      </c>
      <c r="K15" s="250">
        <f t="shared" si="7"/>
        <v>1</v>
      </c>
      <c r="L15" s="1091">
        <v>1</v>
      </c>
      <c r="M15" s="1091">
        <v>0</v>
      </c>
      <c r="N15" s="250">
        <f t="shared" si="8"/>
        <v>1</v>
      </c>
      <c r="O15" s="1091">
        <v>0</v>
      </c>
      <c r="P15" s="1091">
        <v>1</v>
      </c>
      <c r="Q15" s="250">
        <f t="shared" si="9"/>
        <v>0</v>
      </c>
      <c r="R15" s="1091">
        <v>0</v>
      </c>
      <c r="S15" s="1091">
        <v>0</v>
      </c>
      <c r="T15" s="250">
        <f t="shared" si="10"/>
        <v>5</v>
      </c>
      <c r="U15" s="1091">
        <v>3</v>
      </c>
      <c r="V15" s="1091">
        <v>2</v>
      </c>
      <c r="W15" s="250">
        <f t="shared" si="11"/>
        <v>0</v>
      </c>
      <c r="X15" s="1091">
        <v>0</v>
      </c>
      <c r="Y15" s="1093">
        <v>0</v>
      </c>
      <c r="Z15" s="250">
        <f t="shared" si="12"/>
        <v>0</v>
      </c>
      <c r="AA15" s="1093">
        <v>0</v>
      </c>
      <c r="AB15" s="1093">
        <v>0</v>
      </c>
      <c r="AC15" s="250">
        <f t="shared" si="13"/>
        <v>4</v>
      </c>
      <c r="AD15" s="1094">
        <v>3</v>
      </c>
      <c r="AE15" s="1094">
        <v>1</v>
      </c>
      <c r="AF15" s="273" t="s">
        <v>274</v>
      </c>
      <c r="AG15" s="272" t="s">
        <v>273</v>
      </c>
      <c r="AH15" s="250">
        <f t="shared" si="14"/>
        <v>4</v>
      </c>
      <c r="AI15" s="1091">
        <v>3</v>
      </c>
      <c r="AJ15" s="1091">
        <v>1</v>
      </c>
      <c r="AK15" s="250">
        <f t="shared" si="15"/>
        <v>2</v>
      </c>
      <c r="AL15" s="1093">
        <v>0</v>
      </c>
      <c r="AM15" s="1093">
        <v>2</v>
      </c>
      <c r="AN15" s="250">
        <f t="shared" si="16"/>
        <v>0</v>
      </c>
      <c r="AO15" s="1093">
        <v>0</v>
      </c>
      <c r="AP15" s="1093">
        <v>0</v>
      </c>
      <c r="AQ15" s="250">
        <f t="shared" si="17"/>
        <v>0</v>
      </c>
      <c r="AR15" s="1093">
        <v>0</v>
      </c>
      <c r="AS15" s="1093">
        <v>0</v>
      </c>
      <c r="AT15" s="250">
        <f t="shared" si="18"/>
        <v>1</v>
      </c>
      <c r="AU15" s="1093">
        <v>0</v>
      </c>
      <c r="AV15" s="1093">
        <v>1</v>
      </c>
      <c r="AW15" s="250">
        <f t="shared" si="19"/>
        <v>0</v>
      </c>
      <c r="AX15" s="1093">
        <v>0</v>
      </c>
      <c r="AY15" s="1093">
        <v>0</v>
      </c>
      <c r="AZ15" s="250">
        <f t="shared" si="20"/>
        <v>0</v>
      </c>
      <c r="BA15" s="1093">
        <v>0</v>
      </c>
      <c r="BB15" s="1093">
        <v>0</v>
      </c>
      <c r="BC15" s="250">
        <f t="shared" si="21"/>
        <v>4</v>
      </c>
      <c r="BD15" s="1091">
        <v>2</v>
      </c>
      <c r="BE15" s="1093">
        <v>2</v>
      </c>
      <c r="BF15" s="250">
        <f t="shared" si="22"/>
        <v>1</v>
      </c>
      <c r="BG15" s="1093">
        <v>0</v>
      </c>
      <c r="BH15" s="1094">
        <v>1</v>
      </c>
      <c r="BI15" s="250">
        <f t="shared" si="23"/>
        <v>20</v>
      </c>
      <c r="BJ15" s="1094">
        <v>14</v>
      </c>
      <c r="BK15" s="1094">
        <v>6</v>
      </c>
      <c r="BL15" s="273" t="s">
        <v>274</v>
      </c>
    </row>
    <row r="16" spans="1:64">
      <c r="A16" s="272" t="s">
        <v>275</v>
      </c>
      <c r="B16" s="250">
        <f t="shared" si="2"/>
        <v>53</v>
      </c>
      <c r="C16" s="250">
        <f t="shared" si="3"/>
        <v>35</v>
      </c>
      <c r="D16" s="250">
        <f t="shared" si="4"/>
        <v>18</v>
      </c>
      <c r="E16" s="250">
        <f t="shared" si="5"/>
        <v>1</v>
      </c>
      <c r="F16" s="1091">
        <v>1</v>
      </c>
      <c r="G16" s="1091">
        <v>0</v>
      </c>
      <c r="H16" s="250">
        <f t="shared" si="6"/>
        <v>17</v>
      </c>
      <c r="I16" s="1091">
        <v>12</v>
      </c>
      <c r="J16" s="1092">
        <v>5</v>
      </c>
      <c r="K16" s="250">
        <f t="shared" si="7"/>
        <v>0</v>
      </c>
      <c r="L16" s="1091">
        <v>0</v>
      </c>
      <c r="M16" s="1091">
        <v>0</v>
      </c>
      <c r="N16" s="250">
        <f t="shared" si="8"/>
        <v>1</v>
      </c>
      <c r="O16" s="1091">
        <v>1</v>
      </c>
      <c r="P16" s="1091">
        <v>0</v>
      </c>
      <c r="Q16" s="250">
        <f t="shared" si="9"/>
        <v>1</v>
      </c>
      <c r="R16" s="1091">
        <v>0</v>
      </c>
      <c r="S16" s="1091">
        <v>1</v>
      </c>
      <c r="T16" s="250">
        <f t="shared" si="10"/>
        <v>8</v>
      </c>
      <c r="U16" s="1091">
        <v>6</v>
      </c>
      <c r="V16" s="1091">
        <v>2</v>
      </c>
      <c r="W16" s="250">
        <f t="shared" si="11"/>
        <v>0</v>
      </c>
      <c r="X16" s="1091">
        <v>0</v>
      </c>
      <c r="Y16" s="1093">
        <v>0</v>
      </c>
      <c r="Z16" s="250">
        <f t="shared" si="12"/>
        <v>0</v>
      </c>
      <c r="AA16" s="1093">
        <v>0</v>
      </c>
      <c r="AB16" s="1093">
        <v>0</v>
      </c>
      <c r="AC16" s="250">
        <f t="shared" si="13"/>
        <v>3</v>
      </c>
      <c r="AD16" s="1094">
        <v>2</v>
      </c>
      <c r="AE16" s="1094">
        <v>1</v>
      </c>
      <c r="AF16" s="273" t="s">
        <v>276</v>
      </c>
      <c r="AG16" s="272" t="s">
        <v>275</v>
      </c>
      <c r="AH16" s="250">
        <f t="shared" si="14"/>
        <v>0</v>
      </c>
      <c r="AI16" s="1093">
        <v>0</v>
      </c>
      <c r="AJ16" s="1093">
        <v>0</v>
      </c>
      <c r="AK16" s="250">
        <f t="shared" si="15"/>
        <v>1</v>
      </c>
      <c r="AL16" s="1093">
        <v>0</v>
      </c>
      <c r="AM16" s="1093">
        <v>1</v>
      </c>
      <c r="AN16" s="250">
        <f t="shared" si="16"/>
        <v>0</v>
      </c>
      <c r="AO16" s="1093">
        <v>0</v>
      </c>
      <c r="AP16" s="1093">
        <v>0</v>
      </c>
      <c r="AQ16" s="250">
        <f t="shared" si="17"/>
        <v>0</v>
      </c>
      <c r="AR16" s="1093">
        <v>0</v>
      </c>
      <c r="AS16" s="1093">
        <v>0</v>
      </c>
      <c r="AT16" s="250">
        <f t="shared" si="18"/>
        <v>0</v>
      </c>
      <c r="AU16" s="1093">
        <v>0</v>
      </c>
      <c r="AV16" s="1093">
        <v>0</v>
      </c>
      <c r="AW16" s="250">
        <f t="shared" si="19"/>
        <v>0</v>
      </c>
      <c r="AX16" s="1093">
        <v>0</v>
      </c>
      <c r="AY16" s="1093">
        <v>0</v>
      </c>
      <c r="AZ16" s="250">
        <f t="shared" si="20"/>
        <v>0</v>
      </c>
      <c r="BA16" s="1093">
        <v>0</v>
      </c>
      <c r="BB16" s="1093">
        <v>0</v>
      </c>
      <c r="BC16" s="250">
        <f t="shared" si="21"/>
        <v>1</v>
      </c>
      <c r="BD16" s="1091">
        <v>1</v>
      </c>
      <c r="BE16" s="1094">
        <v>0</v>
      </c>
      <c r="BF16" s="250">
        <f t="shared" si="22"/>
        <v>0</v>
      </c>
      <c r="BG16" s="1093">
        <v>0</v>
      </c>
      <c r="BH16" s="1093">
        <v>0</v>
      </c>
      <c r="BI16" s="250">
        <f t="shared" si="23"/>
        <v>20</v>
      </c>
      <c r="BJ16" s="1094">
        <v>12</v>
      </c>
      <c r="BK16" s="1094">
        <v>8</v>
      </c>
      <c r="BL16" s="273" t="s">
        <v>276</v>
      </c>
    </row>
    <row r="17" spans="1:64">
      <c r="A17" s="272" t="s">
        <v>277</v>
      </c>
      <c r="B17" s="250">
        <f t="shared" si="2"/>
        <v>158</v>
      </c>
      <c r="C17" s="250">
        <f t="shared" si="3"/>
        <v>99</v>
      </c>
      <c r="D17" s="250">
        <f t="shared" si="4"/>
        <v>59</v>
      </c>
      <c r="E17" s="250">
        <f t="shared" si="5"/>
        <v>3</v>
      </c>
      <c r="F17" s="1091">
        <v>3</v>
      </c>
      <c r="G17" s="1091">
        <v>0</v>
      </c>
      <c r="H17" s="250">
        <f t="shared" si="6"/>
        <v>27</v>
      </c>
      <c r="I17" s="1091">
        <v>15</v>
      </c>
      <c r="J17" s="1092">
        <v>12</v>
      </c>
      <c r="K17" s="250">
        <f t="shared" si="7"/>
        <v>1</v>
      </c>
      <c r="L17" s="1091">
        <v>0</v>
      </c>
      <c r="M17" s="1091">
        <v>1</v>
      </c>
      <c r="N17" s="250">
        <f t="shared" si="8"/>
        <v>2</v>
      </c>
      <c r="O17" s="1091">
        <v>1</v>
      </c>
      <c r="P17" s="1091">
        <v>1</v>
      </c>
      <c r="Q17" s="250">
        <f t="shared" si="9"/>
        <v>0</v>
      </c>
      <c r="R17" s="1091">
        <v>0</v>
      </c>
      <c r="S17" s="1091">
        <v>0</v>
      </c>
      <c r="T17" s="250">
        <f t="shared" si="10"/>
        <v>5</v>
      </c>
      <c r="U17" s="1091">
        <v>5</v>
      </c>
      <c r="V17" s="1091">
        <v>0</v>
      </c>
      <c r="W17" s="250">
        <f t="shared" si="11"/>
        <v>0</v>
      </c>
      <c r="X17" s="1091">
        <v>0</v>
      </c>
      <c r="Y17" s="1093">
        <v>0</v>
      </c>
      <c r="Z17" s="250">
        <f t="shared" si="12"/>
        <v>0</v>
      </c>
      <c r="AA17" s="1093">
        <v>0</v>
      </c>
      <c r="AB17" s="1093">
        <v>0</v>
      </c>
      <c r="AC17" s="250">
        <f t="shared" si="13"/>
        <v>10</v>
      </c>
      <c r="AD17" s="1094">
        <v>7</v>
      </c>
      <c r="AE17" s="1094">
        <v>3</v>
      </c>
      <c r="AF17" s="273" t="s">
        <v>278</v>
      </c>
      <c r="AG17" s="272" t="s">
        <v>277</v>
      </c>
      <c r="AH17" s="250">
        <f t="shared" si="14"/>
        <v>2</v>
      </c>
      <c r="AI17" s="1093">
        <v>0</v>
      </c>
      <c r="AJ17" s="1091">
        <v>2</v>
      </c>
      <c r="AK17" s="250">
        <f t="shared" si="15"/>
        <v>2</v>
      </c>
      <c r="AL17" s="1093">
        <v>2</v>
      </c>
      <c r="AM17" s="1093">
        <v>0</v>
      </c>
      <c r="AN17" s="250">
        <f t="shared" si="16"/>
        <v>0</v>
      </c>
      <c r="AO17" s="1093">
        <v>0</v>
      </c>
      <c r="AP17" s="1093">
        <v>0</v>
      </c>
      <c r="AQ17" s="250">
        <f t="shared" si="17"/>
        <v>1</v>
      </c>
      <c r="AR17" s="1093">
        <v>1</v>
      </c>
      <c r="AS17" s="1093">
        <v>0</v>
      </c>
      <c r="AT17" s="250">
        <f t="shared" si="18"/>
        <v>0</v>
      </c>
      <c r="AU17" s="1093">
        <v>0</v>
      </c>
      <c r="AV17" s="1093">
        <v>0</v>
      </c>
      <c r="AW17" s="250">
        <f t="shared" si="19"/>
        <v>0</v>
      </c>
      <c r="AX17" s="1093">
        <v>0</v>
      </c>
      <c r="AY17" s="1093">
        <v>0</v>
      </c>
      <c r="AZ17" s="250">
        <f t="shared" si="20"/>
        <v>0</v>
      </c>
      <c r="BA17" s="1093">
        <v>0</v>
      </c>
      <c r="BB17" s="1093">
        <v>0</v>
      </c>
      <c r="BC17" s="250">
        <f t="shared" si="21"/>
        <v>2</v>
      </c>
      <c r="BD17" s="1091">
        <v>2</v>
      </c>
      <c r="BE17" s="1094">
        <v>0</v>
      </c>
      <c r="BF17" s="250">
        <f t="shared" si="22"/>
        <v>3</v>
      </c>
      <c r="BG17" s="1094">
        <v>1</v>
      </c>
      <c r="BH17" s="1094">
        <v>2</v>
      </c>
      <c r="BI17" s="250">
        <f t="shared" si="23"/>
        <v>100</v>
      </c>
      <c r="BJ17" s="1094">
        <v>62</v>
      </c>
      <c r="BK17" s="1094">
        <v>38</v>
      </c>
      <c r="BL17" s="273" t="s">
        <v>278</v>
      </c>
    </row>
    <row r="18" spans="1:64">
      <c r="A18" s="272" t="s">
        <v>279</v>
      </c>
      <c r="B18" s="250">
        <f t="shared" si="2"/>
        <v>262</v>
      </c>
      <c r="C18" s="250">
        <f t="shared" si="3"/>
        <v>178</v>
      </c>
      <c r="D18" s="250">
        <f t="shared" si="4"/>
        <v>84</v>
      </c>
      <c r="E18" s="250">
        <f t="shared" si="5"/>
        <v>2</v>
      </c>
      <c r="F18" s="1091">
        <v>2</v>
      </c>
      <c r="G18" s="1091">
        <v>0</v>
      </c>
      <c r="H18" s="250">
        <f t="shared" si="6"/>
        <v>41</v>
      </c>
      <c r="I18" s="1091">
        <v>21</v>
      </c>
      <c r="J18" s="1092">
        <v>20</v>
      </c>
      <c r="K18" s="250">
        <f t="shared" si="7"/>
        <v>0</v>
      </c>
      <c r="L18" s="1091">
        <v>0</v>
      </c>
      <c r="M18" s="1091">
        <v>0</v>
      </c>
      <c r="N18" s="250">
        <f t="shared" si="8"/>
        <v>2</v>
      </c>
      <c r="O18" s="1091">
        <v>1</v>
      </c>
      <c r="P18" s="1091">
        <v>1</v>
      </c>
      <c r="Q18" s="250">
        <f t="shared" si="9"/>
        <v>0</v>
      </c>
      <c r="R18" s="1091">
        <v>0</v>
      </c>
      <c r="S18" s="1091">
        <v>0</v>
      </c>
      <c r="T18" s="250">
        <f t="shared" si="10"/>
        <v>16</v>
      </c>
      <c r="U18" s="1091">
        <v>13</v>
      </c>
      <c r="V18" s="1091">
        <v>3</v>
      </c>
      <c r="W18" s="250">
        <f t="shared" si="11"/>
        <v>0</v>
      </c>
      <c r="X18" s="1091">
        <v>0</v>
      </c>
      <c r="Y18" s="1093">
        <v>0</v>
      </c>
      <c r="Z18" s="250">
        <f t="shared" si="12"/>
        <v>0</v>
      </c>
      <c r="AA18" s="1093">
        <v>0</v>
      </c>
      <c r="AB18" s="1093">
        <v>0</v>
      </c>
      <c r="AC18" s="250">
        <f t="shared" si="13"/>
        <v>12</v>
      </c>
      <c r="AD18" s="1094">
        <v>6</v>
      </c>
      <c r="AE18" s="1094">
        <v>6</v>
      </c>
      <c r="AF18" s="273" t="s">
        <v>280</v>
      </c>
      <c r="AG18" s="272" t="s">
        <v>279</v>
      </c>
      <c r="AH18" s="250">
        <f t="shared" si="14"/>
        <v>0</v>
      </c>
      <c r="AI18" s="1093">
        <v>0</v>
      </c>
      <c r="AJ18" s="1093">
        <v>0</v>
      </c>
      <c r="AK18" s="250">
        <f t="shared" si="15"/>
        <v>2</v>
      </c>
      <c r="AL18" s="1091">
        <v>1</v>
      </c>
      <c r="AM18" s="1091">
        <v>1</v>
      </c>
      <c r="AN18" s="250">
        <f t="shared" si="16"/>
        <v>0</v>
      </c>
      <c r="AO18" s="1093">
        <v>0</v>
      </c>
      <c r="AP18" s="1093">
        <v>0</v>
      </c>
      <c r="AQ18" s="250">
        <f t="shared" si="17"/>
        <v>3</v>
      </c>
      <c r="AR18" s="1093">
        <v>1</v>
      </c>
      <c r="AS18" s="1093">
        <v>2</v>
      </c>
      <c r="AT18" s="250">
        <f t="shared" si="18"/>
        <v>0</v>
      </c>
      <c r="AU18" s="1093">
        <v>0</v>
      </c>
      <c r="AV18" s="1093">
        <v>0</v>
      </c>
      <c r="AW18" s="250">
        <f t="shared" si="19"/>
        <v>0</v>
      </c>
      <c r="AX18" s="1093">
        <v>0</v>
      </c>
      <c r="AY18" s="1093">
        <v>0</v>
      </c>
      <c r="AZ18" s="250">
        <f t="shared" si="20"/>
        <v>0</v>
      </c>
      <c r="BA18" s="1093">
        <v>0</v>
      </c>
      <c r="BB18" s="1093">
        <v>0</v>
      </c>
      <c r="BC18" s="250">
        <f t="shared" si="21"/>
        <v>1</v>
      </c>
      <c r="BD18" s="1093">
        <v>1</v>
      </c>
      <c r="BE18" s="1094">
        <v>0</v>
      </c>
      <c r="BF18" s="250">
        <f t="shared" si="22"/>
        <v>5</v>
      </c>
      <c r="BG18" s="1094">
        <v>4</v>
      </c>
      <c r="BH18" s="1094">
        <v>1</v>
      </c>
      <c r="BI18" s="250">
        <f t="shared" si="23"/>
        <v>178</v>
      </c>
      <c r="BJ18" s="1094">
        <v>128</v>
      </c>
      <c r="BK18" s="1094">
        <v>50</v>
      </c>
      <c r="BL18" s="273" t="s">
        <v>280</v>
      </c>
    </row>
    <row r="19" spans="1:64">
      <c r="A19" s="272" t="s">
        <v>281</v>
      </c>
      <c r="B19" s="250">
        <f t="shared" si="2"/>
        <v>327</v>
      </c>
      <c r="C19" s="250">
        <f t="shared" si="3"/>
        <v>226</v>
      </c>
      <c r="D19" s="250">
        <f t="shared" si="4"/>
        <v>101</v>
      </c>
      <c r="E19" s="250">
        <f t="shared" si="5"/>
        <v>3</v>
      </c>
      <c r="F19" s="1091">
        <v>2</v>
      </c>
      <c r="G19" s="1091">
        <v>1</v>
      </c>
      <c r="H19" s="250">
        <f t="shared" si="6"/>
        <v>43</v>
      </c>
      <c r="I19" s="1091">
        <v>26</v>
      </c>
      <c r="J19" s="1092">
        <v>17</v>
      </c>
      <c r="K19" s="250">
        <f t="shared" si="7"/>
        <v>0</v>
      </c>
      <c r="L19" s="1091">
        <v>0</v>
      </c>
      <c r="M19" s="1091">
        <v>0</v>
      </c>
      <c r="N19" s="250">
        <f t="shared" si="8"/>
        <v>3</v>
      </c>
      <c r="O19" s="1091">
        <v>3</v>
      </c>
      <c r="P19" s="1091">
        <v>0</v>
      </c>
      <c r="Q19" s="250">
        <f t="shared" si="9"/>
        <v>2</v>
      </c>
      <c r="R19" s="1091">
        <v>2</v>
      </c>
      <c r="S19" s="1091">
        <v>0</v>
      </c>
      <c r="T19" s="250">
        <f t="shared" si="10"/>
        <v>9</v>
      </c>
      <c r="U19" s="1091">
        <v>8</v>
      </c>
      <c r="V19" s="1091">
        <v>1</v>
      </c>
      <c r="W19" s="250">
        <f t="shared" si="11"/>
        <v>0</v>
      </c>
      <c r="X19" s="1091">
        <v>0</v>
      </c>
      <c r="Y19" s="1093">
        <v>0</v>
      </c>
      <c r="Z19" s="250">
        <f t="shared" si="12"/>
        <v>0</v>
      </c>
      <c r="AA19" s="1093">
        <v>0</v>
      </c>
      <c r="AB19" s="1093">
        <v>0</v>
      </c>
      <c r="AC19" s="250">
        <f t="shared" si="13"/>
        <v>25</v>
      </c>
      <c r="AD19" s="1094">
        <v>19</v>
      </c>
      <c r="AE19" s="1094">
        <v>6</v>
      </c>
      <c r="AF19" s="273" t="s">
        <v>282</v>
      </c>
      <c r="AG19" s="272" t="s">
        <v>281</v>
      </c>
      <c r="AH19" s="250">
        <f t="shared" si="14"/>
        <v>5</v>
      </c>
      <c r="AI19" s="1091">
        <v>2</v>
      </c>
      <c r="AJ19" s="1093">
        <v>3</v>
      </c>
      <c r="AK19" s="250">
        <f t="shared" si="15"/>
        <v>3</v>
      </c>
      <c r="AL19" s="1091">
        <v>3</v>
      </c>
      <c r="AM19" s="1091">
        <v>0</v>
      </c>
      <c r="AN19" s="250">
        <f t="shared" si="16"/>
        <v>1</v>
      </c>
      <c r="AO19" s="1093">
        <v>0</v>
      </c>
      <c r="AP19" s="1093">
        <v>1</v>
      </c>
      <c r="AQ19" s="250">
        <f t="shared" si="17"/>
        <v>2</v>
      </c>
      <c r="AR19" s="1093">
        <v>1</v>
      </c>
      <c r="AS19" s="1093">
        <v>1</v>
      </c>
      <c r="AT19" s="250">
        <f t="shared" si="18"/>
        <v>1</v>
      </c>
      <c r="AU19" s="1091">
        <v>1</v>
      </c>
      <c r="AV19" s="1093">
        <v>0</v>
      </c>
      <c r="AW19" s="250">
        <f t="shared" si="19"/>
        <v>0</v>
      </c>
      <c r="AX19" s="1092">
        <v>0</v>
      </c>
      <c r="AY19" s="1091">
        <v>0</v>
      </c>
      <c r="AZ19" s="250">
        <f t="shared" si="20"/>
        <v>0</v>
      </c>
      <c r="BA19" s="1093">
        <v>0</v>
      </c>
      <c r="BB19" s="1093">
        <v>0</v>
      </c>
      <c r="BC19" s="250">
        <f t="shared" si="21"/>
        <v>3</v>
      </c>
      <c r="BD19" s="1093">
        <v>0</v>
      </c>
      <c r="BE19" s="1094">
        <v>3</v>
      </c>
      <c r="BF19" s="250">
        <f t="shared" si="22"/>
        <v>10</v>
      </c>
      <c r="BG19" s="1094">
        <v>7</v>
      </c>
      <c r="BH19" s="1094">
        <v>3</v>
      </c>
      <c r="BI19" s="250">
        <f t="shared" si="23"/>
        <v>217</v>
      </c>
      <c r="BJ19" s="1094">
        <v>152</v>
      </c>
      <c r="BK19" s="1094">
        <v>65</v>
      </c>
      <c r="BL19" s="273" t="s">
        <v>282</v>
      </c>
    </row>
    <row r="20" spans="1:64">
      <c r="A20" s="272" t="s">
        <v>283</v>
      </c>
      <c r="B20" s="250">
        <f t="shared" si="2"/>
        <v>502</v>
      </c>
      <c r="C20" s="250">
        <f t="shared" si="3"/>
        <v>307</v>
      </c>
      <c r="D20" s="250">
        <f t="shared" si="4"/>
        <v>195</v>
      </c>
      <c r="E20" s="250">
        <f t="shared" si="5"/>
        <v>8</v>
      </c>
      <c r="F20" s="1091">
        <v>5</v>
      </c>
      <c r="G20" s="1091">
        <v>3</v>
      </c>
      <c r="H20" s="250">
        <f t="shared" si="6"/>
        <v>90</v>
      </c>
      <c r="I20" s="1091">
        <v>41</v>
      </c>
      <c r="J20" s="1092">
        <v>49</v>
      </c>
      <c r="K20" s="250">
        <f t="shared" si="7"/>
        <v>3</v>
      </c>
      <c r="L20" s="1091">
        <v>2</v>
      </c>
      <c r="M20" s="1091">
        <v>1</v>
      </c>
      <c r="N20" s="250">
        <f t="shared" si="8"/>
        <v>8</v>
      </c>
      <c r="O20" s="1091">
        <v>5</v>
      </c>
      <c r="P20" s="1091">
        <v>3</v>
      </c>
      <c r="Q20" s="250">
        <f t="shared" si="9"/>
        <v>2</v>
      </c>
      <c r="R20" s="1091">
        <v>1</v>
      </c>
      <c r="S20" s="1091">
        <v>1</v>
      </c>
      <c r="T20" s="250">
        <f t="shared" si="10"/>
        <v>7</v>
      </c>
      <c r="U20" s="1091">
        <v>6</v>
      </c>
      <c r="V20" s="1091">
        <v>1</v>
      </c>
      <c r="W20" s="250">
        <f t="shared" si="11"/>
        <v>0</v>
      </c>
      <c r="X20" s="1091">
        <v>0</v>
      </c>
      <c r="Y20" s="1093">
        <v>0</v>
      </c>
      <c r="Z20" s="250">
        <f t="shared" si="12"/>
        <v>0</v>
      </c>
      <c r="AA20" s="1093">
        <v>0</v>
      </c>
      <c r="AB20" s="1093">
        <v>0</v>
      </c>
      <c r="AC20" s="250">
        <f t="shared" si="13"/>
        <v>36</v>
      </c>
      <c r="AD20" s="1094">
        <v>29</v>
      </c>
      <c r="AE20" s="1094">
        <v>7</v>
      </c>
      <c r="AF20" s="273" t="s">
        <v>284</v>
      </c>
      <c r="AG20" s="272" t="s">
        <v>283</v>
      </c>
      <c r="AH20" s="250">
        <f t="shared" si="14"/>
        <v>5</v>
      </c>
      <c r="AI20" s="1091">
        <v>4</v>
      </c>
      <c r="AJ20" s="1093">
        <v>1</v>
      </c>
      <c r="AK20" s="250">
        <f t="shared" si="15"/>
        <v>20</v>
      </c>
      <c r="AL20" s="1091">
        <v>14</v>
      </c>
      <c r="AM20" s="1091">
        <v>6</v>
      </c>
      <c r="AN20" s="250">
        <f t="shared" si="16"/>
        <v>0</v>
      </c>
      <c r="AO20" s="1093">
        <v>0</v>
      </c>
      <c r="AP20" s="1093">
        <v>0</v>
      </c>
      <c r="AQ20" s="250">
        <f t="shared" si="17"/>
        <v>3</v>
      </c>
      <c r="AR20" s="1093">
        <v>1</v>
      </c>
      <c r="AS20" s="1091">
        <v>2</v>
      </c>
      <c r="AT20" s="250">
        <f t="shared" si="18"/>
        <v>2</v>
      </c>
      <c r="AU20" s="1091">
        <v>1</v>
      </c>
      <c r="AV20" s="1091">
        <v>1</v>
      </c>
      <c r="AW20" s="250">
        <f t="shared" si="19"/>
        <v>6</v>
      </c>
      <c r="AX20" s="1092">
        <v>0</v>
      </c>
      <c r="AY20" s="1091">
        <v>6</v>
      </c>
      <c r="AZ20" s="250">
        <f t="shared" si="20"/>
        <v>0</v>
      </c>
      <c r="BA20" s="1093">
        <v>0</v>
      </c>
      <c r="BB20" s="1093">
        <v>0</v>
      </c>
      <c r="BC20" s="250">
        <f t="shared" si="21"/>
        <v>1</v>
      </c>
      <c r="BD20" s="1091">
        <v>0</v>
      </c>
      <c r="BE20" s="1094">
        <v>1</v>
      </c>
      <c r="BF20" s="250">
        <f t="shared" si="22"/>
        <v>10</v>
      </c>
      <c r="BG20" s="1094">
        <v>7</v>
      </c>
      <c r="BH20" s="1094">
        <v>3</v>
      </c>
      <c r="BI20" s="250">
        <f t="shared" si="23"/>
        <v>301</v>
      </c>
      <c r="BJ20" s="1094">
        <v>191</v>
      </c>
      <c r="BK20" s="1094">
        <v>110</v>
      </c>
      <c r="BL20" s="273" t="s">
        <v>284</v>
      </c>
    </row>
    <row r="21" spans="1:64">
      <c r="A21" s="272" t="s">
        <v>285</v>
      </c>
      <c r="B21" s="250">
        <f t="shared" si="2"/>
        <v>754</v>
      </c>
      <c r="C21" s="250">
        <f t="shared" si="3"/>
        <v>477</v>
      </c>
      <c r="D21" s="250">
        <f t="shared" si="4"/>
        <v>277</v>
      </c>
      <c r="E21" s="250">
        <f t="shared" si="5"/>
        <v>14</v>
      </c>
      <c r="F21" s="1091">
        <v>11</v>
      </c>
      <c r="G21" s="1091">
        <v>3</v>
      </c>
      <c r="H21" s="250">
        <f t="shared" si="6"/>
        <v>212</v>
      </c>
      <c r="I21" s="1091">
        <v>95</v>
      </c>
      <c r="J21" s="1092">
        <v>117</v>
      </c>
      <c r="K21" s="250">
        <f t="shared" si="7"/>
        <v>4</v>
      </c>
      <c r="L21" s="1091">
        <v>4</v>
      </c>
      <c r="M21" s="1091">
        <v>0</v>
      </c>
      <c r="N21" s="250">
        <f t="shared" si="8"/>
        <v>10</v>
      </c>
      <c r="O21" s="1091">
        <v>7</v>
      </c>
      <c r="P21" s="1091">
        <v>3</v>
      </c>
      <c r="Q21" s="250">
        <f t="shared" si="9"/>
        <v>7</v>
      </c>
      <c r="R21" s="1091">
        <v>7</v>
      </c>
      <c r="S21" s="1091">
        <v>0</v>
      </c>
      <c r="T21" s="250">
        <f t="shared" si="10"/>
        <v>13</v>
      </c>
      <c r="U21" s="1091">
        <v>9</v>
      </c>
      <c r="V21" s="1091">
        <v>4</v>
      </c>
      <c r="W21" s="250">
        <f t="shared" si="11"/>
        <v>0</v>
      </c>
      <c r="X21" s="1091">
        <v>0</v>
      </c>
      <c r="Y21" s="1093">
        <v>0</v>
      </c>
      <c r="Z21" s="250">
        <f t="shared" si="12"/>
        <v>0</v>
      </c>
      <c r="AA21" s="1093">
        <v>0</v>
      </c>
      <c r="AB21" s="1093">
        <v>0</v>
      </c>
      <c r="AC21" s="250">
        <f t="shared" si="13"/>
        <v>83</v>
      </c>
      <c r="AD21" s="1094">
        <v>67</v>
      </c>
      <c r="AE21" s="1094">
        <v>16</v>
      </c>
      <c r="AF21" s="273" t="s">
        <v>286</v>
      </c>
      <c r="AG21" s="272" t="s">
        <v>285</v>
      </c>
      <c r="AH21" s="250">
        <f t="shared" si="14"/>
        <v>6</v>
      </c>
      <c r="AI21" s="1091">
        <v>1</v>
      </c>
      <c r="AJ21" s="1091">
        <v>5</v>
      </c>
      <c r="AK21" s="250">
        <f t="shared" si="15"/>
        <v>42</v>
      </c>
      <c r="AL21" s="1091">
        <v>25</v>
      </c>
      <c r="AM21" s="1091">
        <v>17</v>
      </c>
      <c r="AN21" s="250">
        <f t="shared" si="16"/>
        <v>1</v>
      </c>
      <c r="AO21" s="1093">
        <v>0</v>
      </c>
      <c r="AP21" s="1091">
        <v>1</v>
      </c>
      <c r="AQ21" s="250">
        <f t="shared" si="17"/>
        <v>1</v>
      </c>
      <c r="AR21" s="1091">
        <v>0</v>
      </c>
      <c r="AS21" s="1091">
        <v>1</v>
      </c>
      <c r="AT21" s="250">
        <f t="shared" si="18"/>
        <v>4</v>
      </c>
      <c r="AU21" s="1091">
        <v>3</v>
      </c>
      <c r="AV21" s="1091">
        <v>1</v>
      </c>
      <c r="AW21" s="250">
        <f t="shared" si="19"/>
        <v>1</v>
      </c>
      <c r="AX21" s="1092">
        <v>0</v>
      </c>
      <c r="AY21" s="1091">
        <v>1</v>
      </c>
      <c r="AZ21" s="250">
        <f t="shared" si="20"/>
        <v>0</v>
      </c>
      <c r="BA21" s="1093">
        <v>0</v>
      </c>
      <c r="BB21" s="1093">
        <v>0</v>
      </c>
      <c r="BC21" s="250">
        <f t="shared" si="21"/>
        <v>1</v>
      </c>
      <c r="BD21" s="1093">
        <v>0</v>
      </c>
      <c r="BE21" s="1093">
        <v>1</v>
      </c>
      <c r="BF21" s="250">
        <f t="shared" si="22"/>
        <v>26</v>
      </c>
      <c r="BG21" s="1094">
        <v>18</v>
      </c>
      <c r="BH21" s="1094">
        <v>8</v>
      </c>
      <c r="BI21" s="250">
        <f t="shared" si="23"/>
        <v>329</v>
      </c>
      <c r="BJ21" s="1094">
        <v>230</v>
      </c>
      <c r="BK21" s="1094">
        <v>99</v>
      </c>
      <c r="BL21" s="273" t="s">
        <v>286</v>
      </c>
    </row>
    <row r="22" spans="1:64">
      <c r="A22" s="272" t="s">
        <v>287</v>
      </c>
      <c r="B22" s="250">
        <f t="shared" si="2"/>
        <v>1285</v>
      </c>
      <c r="C22" s="250">
        <f t="shared" si="3"/>
        <v>834</v>
      </c>
      <c r="D22" s="250">
        <f t="shared" si="4"/>
        <v>451</v>
      </c>
      <c r="E22" s="250">
        <f t="shared" si="5"/>
        <v>23</v>
      </c>
      <c r="F22" s="1091">
        <v>21</v>
      </c>
      <c r="G22" s="1091">
        <v>2</v>
      </c>
      <c r="H22" s="250">
        <f t="shared" si="6"/>
        <v>368</v>
      </c>
      <c r="I22" s="1091">
        <v>178</v>
      </c>
      <c r="J22" s="1092">
        <v>190</v>
      </c>
      <c r="K22" s="250">
        <f t="shared" si="7"/>
        <v>8</v>
      </c>
      <c r="L22" s="1091">
        <v>3</v>
      </c>
      <c r="M22" s="1091">
        <v>5</v>
      </c>
      <c r="N22" s="250">
        <f t="shared" si="8"/>
        <v>21</v>
      </c>
      <c r="O22" s="1091">
        <v>16</v>
      </c>
      <c r="P22" s="1091">
        <v>5</v>
      </c>
      <c r="Q22" s="250">
        <f t="shared" si="9"/>
        <v>23</v>
      </c>
      <c r="R22" s="1091">
        <v>16</v>
      </c>
      <c r="S22" s="1091">
        <v>7</v>
      </c>
      <c r="T22" s="250">
        <f t="shared" si="10"/>
        <v>18</v>
      </c>
      <c r="U22" s="1091">
        <v>10</v>
      </c>
      <c r="V22" s="1091">
        <v>8</v>
      </c>
      <c r="W22" s="250">
        <f t="shared" si="11"/>
        <v>0</v>
      </c>
      <c r="X22" s="1091">
        <v>0</v>
      </c>
      <c r="Y22" s="1093">
        <v>0</v>
      </c>
      <c r="Z22" s="250">
        <f t="shared" si="12"/>
        <v>0</v>
      </c>
      <c r="AA22" s="1093">
        <v>0</v>
      </c>
      <c r="AB22" s="1093">
        <v>0</v>
      </c>
      <c r="AC22" s="250">
        <f t="shared" si="13"/>
        <v>166</v>
      </c>
      <c r="AD22" s="1094">
        <v>126</v>
      </c>
      <c r="AE22" s="1094">
        <v>40</v>
      </c>
      <c r="AF22" s="273" t="s">
        <v>288</v>
      </c>
      <c r="AG22" s="272" t="s">
        <v>287</v>
      </c>
      <c r="AH22" s="250">
        <f t="shared" si="14"/>
        <v>11</v>
      </c>
      <c r="AI22" s="1091">
        <v>6</v>
      </c>
      <c r="AJ22" s="1091">
        <v>5</v>
      </c>
      <c r="AK22" s="250">
        <f t="shared" si="15"/>
        <v>117</v>
      </c>
      <c r="AL22" s="1091">
        <v>88</v>
      </c>
      <c r="AM22" s="1091">
        <v>29</v>
      </c>
      <c r="AN22" s="250">
        <f t="shared" si="16"/>
        <v>0</v>
      </c>
      <c r="AO22" s="1093">
        <v>0</v>
      </c>
      <c r="AP22" s="1093">
        <v>0</v>
      </c>
      <c r="AQ22" s="250">
        <f t="shared" si="17"/>
        <v>6</v>
      </c>
      <c r="AR22" s="1091">
        <v>5</v>
      </c>
      <c r="AS22" s="1093">
        <v>1</v>
      </c>
      <c r="AT22" s="250">
        <f t="shared" si="18"/>
        <v>6</v>
      </c>
      <c r="AU22" s="1091">
        <v>3</v>
      </c>
      <c r="AV22" s="1091">
        <v>3</v>
      </c>
      <c r="AW22" s="250">
        <f t="shared" si="19"/>
        <v>0</v>
      </c>
      <c r="AX22" s="1092">
        <v>0</v>
      </c>
      <c r="AY22" s="1093">
        <v>0</v>
      </c>
      <c r="AZ22" s="250">
        <f t="shared" si="20"/>
        <v>0</v>
      </c>
      <c r="BA22" s="1093">
        <v>0</v>
      </c>
      <c r="BB22" s="1093">
        <v>0</v>
      </c>
      <c r="BC22" s="250">
        <f t="shared" si="21"/>
        <v>4</v>
      </c>
      <c r="BD22" s="1091">
        <v>2</v>
      </c>
      <c r="BE22" s="1093">
        <v>2</v>
      </c>
      <c r="BF22" s="250">
        <f t="shared" si="22"/>
        <v>68</v>
      </c>
      <c r="BG22" s="1094">
        <v>51</v>
      </c>
      <c r="BH22" s="1094">
        <v>17</v>
      </c>
      <c r="BI22" s="250">
        <f t="shared" si="23"/>
        <v>446</v>
      </c>
      <c r="BJ22" s="1094">
        <v>309</v>
      </c>
      <c r="BK22" s="1094">
        <v>137</v>
      </c>
      <c r="BL22" s="273" t="s">
        <v>288</v>
      </c>
    </row>
    <row r="23" spans="1:64">
      <c r="A23" s="272" t="s">
        <v>289</v>
      </c>
      <c r="B23" s="250">
        <f t="shared" si="2"/>
        <v>1923</v>
      </c>
      <c r="C23" s="250">
        <f t="shared" si="3"/>
        <v>1328</v>
      </c>
      <c r="D23" s="250">
        <f t="shared" si="4"/>
        <v>595</v>
      </c>
      <c r="E23" s="250">
        <f t="shared" si="5"/>
        <v>43</v>
      </c>
      <c r="F23" s="1092">
        <v>32</v>
      </c>
      <c r="G23" s="1092">
        <v>11</v>
      </c>
      <c r="H23" s="250">
        <f t="shared" si="6"/>
        <v>590</v>
      </c>
      <c r="I23" s="1092">
        <v>314</v>
      </c>
      <c r="J23" s="1092">
        <v>276</v>
      </c>
      <c r="K23" s="250">
        <f t="shared" si="7"/>
        <v>6</v>
      </c>
      <c r="L23" s="1091">
        <v>2</v>
      </c>
      <c r="M23" s="1091">
        <v>4</v>
      </c>
      <c r="N23" s="250">
        <f t="shared" si="8"/>
        <v>54</v>
      </c>
      <c r="O23" s="1091">
        <v>45</v>
      </c>
      <c r="P23" s="1091">
        <v>9</v>
      </c>
      <c r="Q23" s="250">
        <f t="shared" si="9"/>
        <v>34</v>
      </c>
      <c r="R23" s="1091">
        <v>30</v>
      </c>
      <c r="S23" s="1091">
        <v>4</v>
      </c>
      <c r="T23" s="250">
        <f t="shared" si="10"/>
        <v>30</v>
      </c>
      <c r="U23" s="1091">
        <v>24</v>
      </c>
      <c r="V23" s="1091">
        <v>6</v>
      </c>
      <c r="W23" s="250">
        <f t="shared" si="11"/>
        <v>0</v>
      </c>
      <c r="X23" s="1091">
        <v>0</v>
      </c>
      <c r="Y23" s="1093">
        <v>0</v>
      </c>
      <c r="Z23" s="250">
        <f t="shared" si="12"/>
        <v>0</v>
      </c>
      <c r="AA23" s="1093">
        <v>0</v>
      </c>
      <c r="AB23" s="1093">
        <v>0</v>
      </c>
      <c r="AC23" s="250">
        <f t="shared" si="13"/>
        <v>288</v>
      </c>
      <c r="AD23" s="1094">
        <v>226</v>
      </c>
      <c r="AE23" s="1094">
        <v>62</v>
      </c>
      <c r="AF23" s="273" t="s">
        <v>290</v>
      </c>
      <c r="AG23" s="272" t="s">
        <v>289</v>
      </c>
      <c r="AH23" s="250">
        <f t="shared" si="14"/>
        <v>21</v>
      </c>
      <c r="AI23" s="1091">
        <v>15</v>
      </c>
      <c r="AJ23" s="1091">
        <v>6</v>
      </c>
      <c r="AK23" s="250">
        <f t="shared" si="15"/>
        <v>197</v>
      </c>
      <c r="AL23" s="1091">
        <v>160</v>
      </c>
      <c r="AM23" s="1091">
        <v>37</v>
      </c>
      <c r="AN23" s="250">
        <f t="shared" si="16"/>
        <v>1</v>
      </c>
      <c r="AO23" s="1091">
        <v>1</v>
      </c>
      <c r="AP23" s="1093">
        <v>0</v>
      </c>
      <c r="AQ23" s="250">
        <f t="shared" si="17"/>
        <v>7</v>
      </c>
      <c r="AR23" s="1091">
        <v>2</v>
      </c>
      <c r="AS23" s="1091">
        <v>5</v>
      </c>
      <c r="AT23" s="250">
        <f t="shared" si="18"/>
        <v>19</v>
      </c>
      <c r="AU23" s="1091">
        <v>7</v>
      </c>
      <c r="AV23" s="1091">
        <v>12</v>
      </c>
      <c r="AW23" s="250">
        <f t="shared" si="19"/>
        <v>0</v>
      </c>
      <c r="AX23" s="1092">
        <v>0</v>
      </c>
      <c r="AY23" s="1093">
        <v>0</v>
      </c>
      <c r="AZ23" s="250">
        <f t="shared" si="20"/>
        <v>0</v>
      </c>
      <c r="BA23" s="1093">
        <v>0</v>
      </c>
      <c r="BB23" s="1093">
        <v>0</v>
      </c>
      <c r="BC23" s="250">
        <f t="shared" si="21"/>
        <v>4</v>
      </c>
      <c r="BD23" s="1091">
        <v>1</v>
      </c>
      <c r="BE23" s="1094">
        <v>3</v>
      </c>
      <c r="BF23" s="250">
        <f t="shared" si="22"/>
        <v>105</v>
      </c>
      <c r="BG23" s="1094">
        <v>88</v>
      </c>
      <c r="BH23" s="1094">
        <v>17</v>
      </c>
      <c r="BI23" s="250">
        <f t="shared" si="23"/>
        <v>524</v>
      </c>
      <c r="BJ23" s="1094">
        <v>381</v>
      </c>
      <c r="BK23" s="1094">
        <v>143</v>
      </c>
      <c r="BL23" s="273" t="s">
        <v>290</v>
      </c>
    </row>
    <row r="24" spans="1:64">
      <c r="A24" s="272" t="s">
        <v>291</v>
      </c>
      <c r="B24" s="250">
        <f t="shared" si="2"/>
        <v>2904</v>
      </c>
      <c r="C24" s="250">
        <f t="shared" si="3"/>
        <v>2161</v>
      </c>
      <c r="D24" s="250">
        <f t="shared" si="4"/>
        <v>743</v>
      </c>
      <c r="E24" s="250">
        <f t="shared" si="5"/>
        <v>70</v>
      </c>
      <c r="F24" s="1092">
        <v>53</v>
      </c>
      <c r="G24" s="1092">
        <v>17</v>
      </c>
      <c r="H24" s="250">
        <f t="shared" si="6"/>
        <v>1099</v>
      </c>
      <c r="I24" s="1092">
        <v>695</v>
      </c>
      <c r="J24" s="1092">
        <v>404</v>
      </c>
      <c r="K24" s="250">
        <f t="shared" si="7"/>
        <v>0</v>
      </c>
      <c r="L24" s="1091">
        <v>0</v>
      </c>
      <c r="M24" s="1091">
        <v>0</v>
      </c>
      <c r="N24" s="250">
        <f t="shared" si="8"/>
        <v>112</v>
      </c>
      <c r="O24" s="1091">
        <v>84</v>
      </c>
      <c r="P24" s="1091">
        <v>28</v>
      </c>
      <c r="Q24" s="250">
        <f t="shared" si="9"/>
        <v>56</v>
      </c>
      <c r="R24" s="1091">
        <v>46</v>
      </c>
      <c r="S24" s="1091">
        <v>10</v>
      </c>
      <c r="T24" s="250">
        <f t="shared" si="10"/>
        <v>33</v>
      </c>
      <c r="U24" s="1091">
        <v>25</v>
      </c>
      <c r="V24" s="1091">
        <v>8</v>
      </c>
      <c r="W24" s="250">
        <f t="shared" si="11"/>
        <v>0</v>
      </c>
      <c r="X24" s="1091">
        <v>0</v>
      </c>
      <c r="Y24" s="1093">
        <v>0</v>
      </c>
      <c r="Z24" s="250">
        <f t="shared" si="12"/>
        <v>0</v>
      </c>
      <c r="AA24" s="1093">
        <v>0</v>
      </c>
      <c r="AB24" s="1093">
        <v>0</v>
      </c>
      <c r="AC24" s="250">
        <f t="shared" si="13"/>
        <v>415</v>
      </c>
      <c r="AD24" s="1094">
        <v>343</v>
      </c>
      <c r="AE24" s="1094">
        <v>72</v>
      </c>
      <c r="AF24" s="273" t="s">
        <v>292</v>
      </c>
      <c r="AG24" s="272" t="s">
        <v>291</v>
      </c>
      <c r="AH24" s="250">
        <f t="shared" si="14"/>
        <v>48</v>
      </c>
      <c r="AI24" s="1091">
        <v>40</v>
      </c>
      <c r="AJ24" s="1091">
        <v>8</v>
      </c>
      <c r="AK24" s="250">
        <f t="shared" si="15"/>
        <v>276</v>
      </c>
      <c r="AL24" s="1091">
        <v>244</v>
      </c>
      <c r="AM24" s="1091">
        <v>32</v>
      </c>
      <c r="AN24" s="250">
        <f t="shared" si="16"/>
        <v>0</v>
      </c>
      <c r="AO24" s="1093">
        <v>0</v>
      </c>
      <c r="AP24" s="1093">
        <v>0</v>
      </c>
      <c r="AQ24" s="250">
        <f t="shared" si="17"/>
        <v>15</v>
      </c>
      <c r="AR24" s="1091">
        <v>6</v>
      </c>
      <c r="AS24" s="1091">
        <v>9</v>
      </c>
      <c r="AT24" s="250">
        <f t="shared" si="18"/>
        <v>31</v>
      </c>
      <c r="AU24" s="1091">
        <v>24</v>
      </c>
      <c r="AV24" s="1091">
        <v>7</v>
      </c>
      <c r="AW24" s="250">
        <f t="shared" si="19"/>
        <v>0</v>
      </c>
      <c r="AX24" s="1092">
        <v>0</v>
      </c>
      <c r="AY24" s="1093">
        <v>0</v>
      </c>
      <c r="AZ24" s="250">
        <f t="shared" si="20"/>
        <v>0</v>
      </c>
      <c r="BA24" s="1093">
        <v>0</v>
      </c>
      <c r="BB24" s="1093">
        <v>0</v>
      </c>
      <c r="BC24" s="250">
        <f t="shared" si="21"/>
        <v>2</v>
      </c>
      <c r="BD24" s="1093">
        <v>2</v>
      </c>
      <c r="BE24" s="1093">
        <v>0</v>
      </c>
      <c r="BF24" s="250">
        <f t="shared" si="22"/>
        <v>120</v>
      </c>
      <c r="BG24" s="1094">
        <v>110</v>
      </c>
      <c r="BH24" s="1094">
        <v>10</v>
      </c>
      <c r="BI24" s="250">
        <f t="shared" si="23"/>
        <v>627</v>
      </c>
      <c r="BJ24" s="1094">
        <v>489</v>
      </c>
      <c r="BK24" s="1094">
        <v>138</v>
      </c>
      <c r="BL24" s="273" t="s">
        <v>292</v>
      </c>
    </row>
    <row r="25" spans="1:64">
      <c r="A25" s="272" t="s">
        <v>293</v>
      </c>
      <c r="B25" s="250">
        <f t="shared" si="2"/>
        <v>3315</v>
      </c>
      <c r="C25" s="250">
        <f t="shared" si="3"/>
        <v>2436</v>
      </c>
      <c r="D25" s="250">
        <f t="shared" si="4"/>
        <v>879</v>
      </c>
      <c r="E25" s="250">
        <f t="shared" si="5"/>
        <v>83</v>
      </c>
      <c r="F25" s="1092">
        <v>63</v>
      </c>
      <c r="G25" s="1092">
        <v>20</v>
      </c>
      <c r="H25" s="250">
        <f t="shared" si="6"/>
        <v>1466</v>
      </c>
      <c r="I25" s="1092">
        <v>980</v>
      </c>
      <c r="J25" s="1092">
        <v>486</v>
      </c>
      <c r="K25" s="250">
        <f t="shared" si="7"/>
        <v>7</v>
      </c>
      <c r="L25" s="1091">
        <v>4</v>
      </c>
      <c r="M25" s="1091">
        <v>3</v>
      </c>
      <c r="N25" s="250">
        <f t="shared" si="8"/>
        <v>134</v>
      </c>
      <c r="O25" s="1091">
        <v>101</v>
      </c>
      <c r="P25" s="1091">
        <v>33</v>
      </c>
      <c r="Q25" s="250">
        <f t="shared" si="9"/>
        <v>57</v>
      </c>
      <c r="R25" s="1091">
        <v>53</v>
      </c>
      <c r="S25" s="1091">
        <v>4</v>
      </c>
      <c r="T25" s="250">
        <f t="shared" si="10"/>
        <v>70</v>
      </c>
      <c r="U25" s="1091">
        <v>46</v>
      </c>
      <c r="V25" s="1091">
        <v>24</v>
      </c>
      <c r="W25" s="250">
        <f t="shared" si="11"/>
        <v>0</v>
      </c>
      <c r="X25" s="1091">
        <v>0</v>
      </c>
      <c r="Y25" s="1093">
        <v>0</v>
      </c>
      <c r="Z25" s="250">
        <f t="shared" si="12"/>
        <v>0</v>
      </c>
      <c r="AA25" s="1093">
        <v>0</v>
      </c>
      <c r="AB25" s="1093">
        <v>0</v>
      </c>
      <c r="AC25" s="250">
        <f t="shared" si="13"/>
        <v>476</v>
      </c>
      <c r="AD25" s="1094">
        <v>362</v>
      </c>
      <c r="AE25" s="1094">
        <v>114</v>
      </c>
      <c r="AF25" s="273" t="s">
        <v>294</v>
      </c>
      <c r="AG25" s="272" t="s">
        <v>293</v>
      </c>
      <c r="AH25" s="250">
        <f t="shared" si="14"/>
        <v>86</v>
      </c>
      <c r="AI25" s="1091">
        <v>60</v>
      </c>
      <c r="AJ25" s="1091">
        <v>26</v>
      </c>
      <c r="AK25" s="250">
        <f t="shared" si="15"/>
        <v>226</v>
      </c>
      <c r="AL25" s="1091">
        <v>200</v>
      </c>
      <c r="AM25" s="1091">
        <v>26</v>
      </c>
      <c r="AN25" s="250">
        <f t="shared" si="16"/>
        <v>0</v>
      </c>
      <c r="AO25" s="1093">
        <v>0</v>
      </c>
      <c r="AP25" s="1091">
        <v>0</v>
      </c>
      <c r="AQ25" s="250">
        <f t="shared" si="17"/>
        <v>7</v>
      </c>
      <c r="AR25" s="1091">
        <v>4</v>
      </c>
      <c r="AS25" s="1091">
        <v>3</v>
      </c>
      <c r="AT25" s="250">
        <f t="shared" si="18"/>
        <v>49</v>
      </c>
      <c r="AU25" s="1091">
        <v>35</v>
      </c>
      <c r="AV25" s="1091">
        <v>14</v>
      </c>
      <c r="AW25" s="250">
        <f t="shared" si="19"/>
        <v>0</v>
      </c>
      <c r="AX25" s="1092">
        <v>0</v>
      </c>
      <c r="AY25" s="1093">
        <v>0</v>
      </c>
      <c r="AZ25" s="250">
        <f t="shared" si="20"/>
        <v>0</v>
      </c>
      <c r="BA25" s="1093">
        <v>0</v>
      </c>
      <c r="BB25" s="1093">
        <v>0</v>
      </c>
      <c r="BC25" s="250">
        <f t="shared" si="21"/>
        <v>4</v>
      </c>
      <c r="BD25" s="1091">
        <v>2</v>
      </c>
      <c r="BE25" s="1094">
        <v>2</v>
      </c>
      <c r="BF25" s="250">
        <f t="shared" si="22"/>
        <v>135</v>
      </c>
      <c r="BG25" s="1094">
        <v>115</v>
      </c>
      <c r="BH25" s="1094">
        <v>20</v>
      </c>
      <c r="BI25" s="250">
        <f t="shared" si="23"/>
        <v>515</v>
      </c>
      <c r="BJ25" s="1094">
        <v>411</v>
      </c>
      <c r="BK25" s="1094">
        <v>104</v>
      </c>
      <c r="BL25" s="273" t="s">
        <v>294</v>
      </c>
    </row>
    <row r="26" spans="1:64">
      <c r="A26" s="272" t="s">
        <v>295</v>
      </c>
      <c r="B26" s="250">
        <f t="shared" si="2"/>
        <v>3159</v>
      </c>
      <c r="C26" s="250">
        <f t="shared" si="3"/>
        <v>2272</v>
      </c>
      <c r="D26" s="250">
        <f t="shared" si="4"/>
        <v>887</v>
      </c>
      <c r="E26" s="250">
        <f t="shared" si="5"/>
        <v>68</v>
      </c>
      <c r="F26" s="1092">
        <v>52</v>
      </c>
      <c r="G26" s="1092">
        <v>16</v>
      </c>
      <c r="H26" s="250">
        <f t="shared" si="6"/>
        <v>1465</v>
      </c>
      <c r="I26" s="1092">
        <v>997</v>
      </c>
      <c r="J26" s="1092">
        <v>468</v>
      </c>
      <c r="K26" s="250">
        <f t="shared" si="7"/>
        <v>7</v>
      </c>
      <c r="L26" s="1091">
        <v>4</v>
      </c>
      <c r="M26" s="1091">
        <v>3</v>
      </c>
      <c r="N26" s="250">
        <f t="shared" si="8"/>
        <v>162</v>
      </c>
      <c r="O26" s="1091">
        <v>115</v>
      </c>
      <c r="P26" s="1091">
        <v>47</v>
      </c>
      <c r="Q26" s="250">
        <f t="shared" si="9"/>
        <v>43</v>
      </c>
      <c r="R26" s="1091">
        <v>36</v>
      </c>
      <c r="S26" s="1091">
        <v>7</v>
      </c>
      <c r="T26" s="250">
        <f t="shared" si="10"/>
        <v>63</v>
      </c>
      <c r="U26" s="1091">
        <v>46</v>
      </c>
      <c r="V26" s="1091">
        <v>17</v>
      </c>
      <c r="W26" s="250">
        <f t="shared" si="11"/>
        <v>0</v>
      </c>
      <c r="X26" s="1091">
        <v>0</v>
      </c>
      <c r="Y26" s="1093">
        <v>0</v>
      </c>
      <c r="Z26" s="250">
        <f t="shared" si="12"/>
        <v>0</v>
      </c>
      <c r="AA26" s="1093">
        <v>0</v>
      </c>
      <c r="AB26" s="1093">
        <v>0</v>
      </c>
      <c r="AC26" s="250">
        <f t="shared" si="13"/>
        <v>484</v>
      </c>
      <c r="AD26" s="1094">
        <v>358</v>
      </c>
      <c r="AE26" s="1094">
        <v>126</v>
      </c>
      <c r="AF26" s="273" t="s">
        <v>296</v>
      </c>
      <c r="AG26" s="272" t="s">
        <v>295</v>
      </c>
      <c r="AH26" s="250">
        <f t="shared" si="14"/>
        <v>111</v>
      </c>
      <c r="AI26" s="1091">
        <v>85</v>
      </c>
      <c r="AJ26" s="1091">
        <v>26</v>
      </c>
      <c r="AK26" s="250">
        <f t="shared" si="15"/>
        <v>179</v>
      </c>
      <c r="AL26" s="1091">
        <v>143</v>
      </c>
      <c r="AM26" s="1091">
        <v>36</v>
      </c>
      <c r="AN26" s="250">
        <f t="shared" si="16"/>
        <v>6</v>
      </c>
      <c r="AO26" s="1091">
        <v>4</v>
      </c>
      <c r="AP26" s="1091">
        <v>2</v>
      </c>
      <c r="AQ26" s="250">
        <f t="shared" si="17"/>
        <v>10</v>
      </c>
      <c r="AR26" s="1091">
        <v>5</v>
      </c>
      <c r="AS26" s="1091">
        <v>5</v>
      </c>
      <c r="AT26" s="250">
        <f t="shared" si="18"/>
        <v>56</v>
      </c>
      <c r="AU26" s="1091">
        <v>31</v>
      </c>
      <c r="AV26" s="1091">
        <v>25</v>
      </c>
      <c r="AW26" s="250">
        <f t="shared" si="19"/>
        <v>0</v>
      </c>
      <c r="AX26" s="1092">
        <v>0</v>
      </c>
      <c r="AY26" s="1093">
        <v>0</v>
      </c>
      <c r="AZ26" s="250">
        <f t="shared" si="20"/>
        <v>0</v>
      </c>
      <c r="BA26" s="1093">
        <v>0</v>
      </c>
      <c r="BB26" s="1093">
        <v>0</v>
      </c>
      <c r="BC26" s="250">
        <f t="shared" si="21"/>
        <v>5</v>
      </c>
      <c r="BD26" s="1093">
        <v>4</v>
      </c>
      <c r="BE26" s="1094">
        <v>1</v>
      </c>
      <c r="BF26" s="250">
        <f t="shared" si="22"/>
        <v>99</v>
      </c>
      <c r="BG26" s="1094">
        <v>81</v>
      </c>
      <c r="BH26" s="1094">
        <v>18</v>
      </c>
      <c r="BI26" s="250">
        <f t="shared" si="23"/>
        <v>401</v>
      </c>
      <c r="BJ26" s="1094">
        <v>311</v>
      </c>
      <c r="BK26" s="1094">
        <v>90</v>
      </c>
      <c r="BL26" s="273" t="s">
        <v>296</v>
      </c>
    </row>
    <row r="27" spans="1:64">
      <c r="A27" s="272" t="s">
        <v>297</v>
      </c>
      <c r="B27" s="250">
        <f t="shared" si="2"/>
        <v>3717</v>
      </c>
      <c r="C27" s="250">
        <f t="shared" si="3"/>
        <v>2611</v>
      </c>
      <c r="D27" s="250">
        <f t="shared" si="4"/>
        <v>1106</v>
      </c>
      <c r="E27" s="250">
        <f t="shared" si="5"/>
        <v>77</v>
      </c>
      <c r="F27" s="1092">
        <v>47</v>
      </c>
      <c r="G27" s="1092">
        <v>30</v>
      </c>
      <c r="H27" s="250">
        <f t="shared" si="6"/>
        <v>1650</v>
      </c>
      <c r="I27" s="1092">
        <v>1120</v>
      </c>
      <c r="J27" s="1092">
        <v>530</v>
      </c>
      <c r="K27" s="250">
        <f t="shared" si="7"/>
        <v>10</v>
      </c>
      <c r="L27" s="1091">
        <v>7</v>
      </c>
      <c r="M27" s="1091">
        <v>3</v>
      </c>
      <c r="N27" s="250">
        <f t="shared" si="8"/>
        <v>230</v>
      </c>
      <c r="O27" s="1091">
        <v>165</v>
      </c>
      <c r="P27" s="1091">
        <v>65</v>
      </c>
      <c r="Q27" s="250">
        <f t="shared" si="9"/>
        <v>42</v>
      </c>
      <c r="R27" s="1091">
        <v>34</v>
      </c>
      <c r="S27" s="1091">
        <v>8</v>
      </c>
      <c r="T27" s="250">
        <f t="shared" si="10"/>
        <v>93</v>
      </c>
      <c r="U27" s="1091">
        <v>54</v>
      </c>
      <c r="V27" s="1091">
        <v>39</v>
      </c>
      <c r="W27" s="250">
        <f t="shared" si="11"/>
        <v>0</v>
      </c>
      <c r="X27" s="1091">
        <v>0</v>
      </c>
      <c r="Y27" s="1093">
        <v>0</v>
      </c>
      <c r="Z27" s="250">
        <f t="shared" si="12"/>
        <v>0</v>
      </c>
      <c r="AA27" s="1093">
        <v>0</v>
      </c>
      <c r="AB27" s="1093">
        <v>0</v>
      </c>
      <c r="AC27" s="250">
        <f t="shared" si="13"/>
        <v>646</v>
      </c>
      <c r="AD27" s="1094">
        <v>464</v>
      </c>
      <c r="AE27" s="1094">
        <v>182</v>
      </c>
      <c r="AF27" s="273" t="s">
        <v>298</v>
      </c>
      <c r="AG27" s="272" t="s">
        <v>297</v>
      </c>
      <c r="AH27" s="250">
        <f t="shared" si="14"/>
        <v>196</v>
      </c>
      <c r="AI27" s="1091">
        <v>142</v>
      </c>
      <c r="AJ27" s="1091">
        <v>54</v>
      </c>
      <c r="AK27" s="250">
        <f t="shared" si="15"/>
        <v>159</v>
      </c>
      <c r="AL27" s="1091">
        <v>116</v>
      </c>
      <c r="AM27" s="1091">
        <v>43</v>
      </c>
      <c r="AN27" s="250">
        <f t="shared" si="16"/>
        <v>5</v>
      </c>
      <c r="AO27" s="1091">
        <v>4</v>
      </c>
      <c r="AP27" s="1091">
        <v>1</v>
      </c>
      <c r="AQ27" s="250">
        <f t="shared" si="17"/>
        <v>14</v>
      </c>
      <c r="AR27" s="1091">
        <v>7</v>
      </c>
      <c r="AS27" s="1091">
        <v>7</v>
      </c>
      <c r="AT27" s="250">
        <f t="shared" si="18"/>
        <v>99</v>
      </c>
      <c r="AU27" s="1091">
        <v>68</v>
      </c>
      <c r="AV27" s="1091">
        <v>31</v>
      </c>
      <c r="AW27" s="250">
        <f t="shared" si="19"/>
        <v>0</v>
      </c>
      <c r="AX27" s="1092">
        <v>0</v>
      </c>
      <c r="AY27" s="1093">
        <v>0</v>
      </c>
      <c r="AZ27" s="250">
        <f t="shared" si="20"/>
        <v>0</v>
      </c>
      <c r="BA27" s="1093">
        <v>0</v>
      </c>
      <c r="BB27" s="1093">
        <v>0</v>
      </c>
      <c r="BC27" s="250">
        <f t="shared" si="21"/>
        <v>1</v>
      </c>
      <c r="BD27" s="1093">
        <v>0</v>
      </c>
      <c r="BE27" s="1094">
        <v>1</v>
      </c>
      <c r="BF27" s="250">
        <f t="shared" si="22"/>
        <v>133</v>
      </c>
      <c r="BG27" s="1094">
        <v>93</v>
      </c>
      <c r="BH27" s="1094">
        <v>40</v>
      </c>
      <c r="BI27" s="250">
        <f t="shared" si="23"/>
        <v>362</v>
      </c>
      <c r="BJ27" s="1094">
        <v>290</v>
      </c>
      <c r="BK27" s="1094">
        <v>72</v>
      </c>
      <c r="BL27" s="273" t="s">
        <v>298</v>
      </c>
    </row>
    <row r="28" spans="1:64">
      <c r="A28" s="272" t="s">
        <v>299</v>
      </c>
      <c r="B28" s="250">
        <f t="shared" si="2"/>
        <v>5675</v>
      </c>
      <c r="C28" s="250">
        <f t="shared" si="3"/>
        <v>3581</v>
      </c>
      <c r="D28" s="250">
        <f t="shared" si="4"/>
        <v>2094</v>
      </c>
      <c r="E28" s="250">
        <f t="shared" si="5"/>
        <v>115</v>
      </c>
      <c r="F28" s="1092">
        <v>66</v>
      </c>
      <c r="G28" s="1092">
        <v>49</v>
      </c>
      <c r="H28" s="250">
        <f t="shared" si="6"/>
        <v>2229</v>
      </c>
      <c r="I28" s="1092">
        <v>1482</v>
      </c>
      <c r="J28" s="1092">
        <v>747</v>
      </c>
      <c r="K28" s="250">
        <f t="shared" si="7"/>
        <v>15</v>
      </c>
      <c r="L28" s="1091">
        <v>8</v>
      </c>
      <c r="M28" s="1091">
        <v>7</v>
      </c>
      <c r="N28" s="250">
        <f t="shared" si="8"/>
        <v>395</v>
      </c>
      <c r="O28" s="1091">
        <v>205</v>
      </c>
      <c r="P28" s="1091">
        <v>190</v>
      </c>
      <c r="Q28" s="250">
        <f t="shared" si="9"/>
        <v>89</v>
      </c>
      <c r="R28" s="1091">
        <v>62</v>
      </c>
      <c r="S28" s="1091">
        <v>27</v>
      </c>
      <c r="T28" s="250">
        <f t="shared" si="10"/>
        <v>210</v>
      </c>
      <c r="U28" s="1091">
        <v>98</v>
      </c>
      <c r="V28" s="1091">
        <v>112</v>
      </c>
      <c r="W28" s="250">
        <f t="shared" si="11"/>
        <v>0</v>
      </c>
      <c r="X28" s="1091">
        <v>0</v>
      </c>
      <c r="Y28" s="1093">
        <v>0</v>
      </c>
      <c r="Z28" s="250">
        <f t="shared" si="12"/>
        <v>0</v>
      </c>
      <c r="AA28" s="1093">
        <v>0</v>
      </c>
      <c r="AB28" s="1093">
        <v>0</v>
      </c>
      <c r="AC28" s="250">
        <f t="shared" si="13"/>
        <v>1108</v>
      </c>
      <c r="AD28" s="1094">
        <v>689</v>
      </c>
      <c r="AE28" s="1094">
        <v>419</v>
      </c>
      <c r="AF28" s="273" t="s">
        <v>300</v>
      </c>
      <c r="AG28" s="272" t="s">
        <v>299</v>
      </c>
      <c r="AH28" s="250">
        <f t="shared" si="14"/>
        <v>405</v>
      </c>
      <c r="AI28" s="1091">
        <v>286</v>
      </c>
      <c r="AJ28" s="1091">
        <v>119</v>
      </c>
      <c r="AK28" s="250">
        <f t="shared" si="15"/>
        <v>198</v>
      </c>
      <c r="AL28" s="1091">
        <v>123</v>
      </c>
      <c r="AM28" s="1091">
        <v>75</v>
      </c>
      <c r="AN28" s="250">
        <f t="shared" si="16"/>
        <v>12</v>
      </c>
      <c r="AO28" s="1091">
        <v>4</v>
      </c>
      <c r="AP28" s="1091">
        <v>8</v>
      </c>
      <c r="AQ28" s="250">
        <f t="shared" si="17"/>
        <v>33</v>
      </c>
      <c r="AR28" s="1091">
        <v>11</v>
      </c>
      <c r="AS28" s="1091">
        <v>22</v>
      </c>
      <c r="AT28" s="250">
        <f t="shared" si="18"/>
        <v>182</v>
      </c>
      <c r="AU28" s="1091">
        <v>100</v>
      </c>
      <c r="AV28" s="1091">
        <v>82</v>
      </c>
      <c r="AW28" s="250">
        <f t="shared" si="19"/>
        <v>0</v>
      </c>
      <c r="AX28" s="1092">
        <v>0</v>
      </c>
      <c r="AY28" s="1093">
        <v>0</v>
      </c>
      <c r="AZ28" s="250">
        <f t="shared" si="20"/>
        <v>0</v>
      </c>
      <c r="BA28" s="1093">
        <v>0</v>
      </c>
      <c r="BB28" s="1093">
        <v>0</v>
      </c>
      <c r="BC28" s="250">
        <f t="shared" si="21"/>
        <v>1</v>
      </c>
      <c r="BD28" s="1093">
        <v>0</v>
      </c>
      <c r="BE28" s="1094">
        <v>1</v>
      </c>
      <c r="BF28" s="250">
        <f t="shared" si="22"/>
        <v>240</v>
      </c>
      <c r="BG28" s="1094">
        <v>147</v>
      </c>
      <c r="BH28" s="1094">
        <v>93</v>
      </c>
      <c r="BI28" s="250">
        <f t="shared" si="23"/>
        <v>443</v>
      </c>
      <c r="BJ28" s="1094">
        <v>300</v>
      </c>
      <c r="BK28" s="1094">
        <v>143</v>
      </c>
      <c r="BL28" s="273" t="s">
        <v>300</v>
      </c>
    </row>
    <row r="29" spans="1:64">
      <c r="A29" s="272" t="s">
        <v>301</v>
      </c>
      <c r="B29" s="250">
        <f t="shared" si="2"/>
        <v>7869</v>
      </c>
      <c r="C29" s="250">
        <f t="shared" si="3"/>
        <v>4480</v>
      </c>
      <c r="D29" s="250">
        <f t="shared" si="4"/>
        <v>3389</v>
      </c>
      <c r="E29" s="250">
        <f t="shared" si="5"/>
        <v>182</v>
      </c>
      <c r="F29" s="1092">
        <v>88</v>
      </c>
      <c r="G29" s="1092">
        <v>94</v>
      </c>
      <c r="H29" s="250">
        <f t="shared" si="6"/>
        <v>2472</v>
      </c>
      <c r="I29" s="1092">
        <v>1528</v>
      </c>
      <c r="J29" s="1092">
        <v>944</v>
      </c>
      <c r="K29" s="250">
        <f t="shared" si="7"/>
        <v>16</v>
      </c>
      <c r="L29" s="1091">
        <v>9</v>
      </c>
      <c r="M29" s="1091">
        <v>7</v>
      </c>
      <c r="N29" s="250">
        <f t="shared" si="8"/>
        <v>552</v>
      </c>
      <c r="O29" s="1091">
        <v>297</v>
      </c>
      <c r="P29" s="1091">
        <v>255</v>
      </c>
      <c r="Q29" s="250">
        <f t="shared" si="9"/>
        <v>143</v>
      </c>
      <c r="R29" s="1091">
        <v>72</v>
      </c>
      <c r="S29" s="1091">
        <v>71</v>
      </c>
      <c r="T29" s="250">
        <f t="shared" si="10"/>
        <v>334</v>
      </c>
      <c r="U29" s="1091">
        <v>175</v>
      </c>
      <c r="V29" s="1091">
        <v>159</v>
      </c>
      <c r="W29" s="250">
        <f t="shared" si="11"/>
        <v>0</v>
      </c>
      <c r="X29" s="1091">
        <v>0</v>
      </c>
      <c r="Y29" s="1093">
        <v>0</v>
      </c>
      <c r="Z29" s="250">
        <f t="shared" si="12"/>
        <v>1</v>
      </c>
      <c r="AA29" s="1093">
        <v>0</v>
      </c>
      <c r="AB29" s="1093">
        <v>1</v>
      </c>
      <c r="AC29" s="250">
        <f t="shared" si="13"/>
        <v>1874</v>
      </c>
      <c r="AD29" s="1094">
        <v>959</v>
      </c>
      <c r="AE29" s="1094">
        <v>915</v>
      </c>
      <c r="AF29" s="273" t="s">
        <v>302</v>
      </c>
      <c r="AG29" s="272" t="s">
        <v>301</v>
      </c>
      <c r="AH29" s="250">
        <f t="shared" si="14"/>
        <v>751</v>
      </c>
      <c r="AI29" s="1091">
        <v>503</v>
      </c>
      <c r="AJ29" s="1091">
        <v>248</v>
      </c>
      <c r="AK29" s="250">
        <f t="shared" si="15"/>
        <v>229</v>
      </c>
      <c r="AL29" s="1091">
        <v>118</v>
      </c>
      <c r="AM29" s="1091">
        <v>111</v>
      </c>
      <c r="AN29" s="250">
        <f t="shared" si="16"/>
        <v>15</v>
      </c>
      <c r="AO29" s="1091">
        <v>9</v>
      </c>
      <c r="AP29" s="1091">
        <v>6</v>
      </c>
      <c r="AQ29" s="250">
        <f t="shared" si="17"/>
        <v>56</v>
      </c>
      <c r="AR29" s="1091">
        <v>15</v>
      </c>
      <c r="AS29" s="1091">
        <v>41</v>
      </c>
      <c r="AT29" s="250">
        <f t="shared" si="18"/>
        <v>239</v>
      </c>
      <c r="AU29" s="1091">
        <v>123</v>
      </c>
      <c r="AV29" s="1091">
        <v>116</v>
      </c>
      <c r="AW29" s="250">
        <f t="shared" si="19"/>
        <v>0</v>
      </c>
      <c r="AX29" s="1092">
        <v>0</v>
      </c>
      <c r="AY29" s="1093">
        <v>0</v>
      </c>
      <c r="AZ29" s="250">
        <f t="shared" si="20"/>
        <v>0</v>
      </c>
      <c r="BA29" s="1093">
        <v>0</v>
      </c>
      <c r="BB29" s="1093">
        <v>0</v>
      </c>
      <c r="BC29" s="250">
        <f t="shared" si="21"/>
        <v>1</v>
      </c>
      <c r="BD29" s="1091">
        <v>0</v>
      </c>
      <c r="BE29" s="1094">
        <v>1</v>
      </c>
      <c r="BF29" s="250">
        <f t="shared" si="22"/>
        <v>468</v>
      </c>
      <c r="BG29" s="1094">
        <v>249</v>
      </c>
      <c r="BH29" s="1094">
        <v>219</v>
      </c>
      <c r="BI29" s="250">
        <f t="shared" si="23"/>
        <v>536</v>
      </c>
      <c r="BJ29" s="1094">
        <v>335</v>
      </c>
      <c r="BK29" s="1094">
        <v>201</v>
      </c>
      <c r="BL29" s="273" t="s">
        <v>302</v>
      </c>
    </row>
    <row r="30" spans="1:64">
      <c r="A30" s="272" t="s">
        <v>303</v>
      </c>
      <c r="B30" s="250">
        <f t="shared" si="2"/>
        <v>8176</v>
      </c>
      <c r="C30" s="250">
        <f t="shared" si="3"/>
        <v>3889</v>
      </c>
      <c r="D30" s="250">
        <f t="shared" si="4"/>
        <v>4287</v>
      </c>
      <c r="E30" s="250">
        <f t="shared" si="5"/>
        <v>230</v>
      </c>
      <c r="F30" s="1092">
        <v>103</v>
      </c>
      <c r="G30" s="1092">
        <v>127</v>
      </c>
      <c r="H30" s="250">
        <f t="shared" si="6"/>
        <v>2076</v>
      </c>
      <c r="I30" s="1092">
        <v>1171</v>
      </c>
      <c r="J30" s="1092">
        <v>905</v>
      </c>
      <c r="K30" s="250">
        <f t="shared" si="7"/>
        <v>17</v>
      </c>
      <c r="L30" s="1091">
        <v>9</v>
      </c>
      <c r="M30" s="1091">
        <v>8</v>
      </c>
      <c r="N30" s="250">
        <f t="shared" si="8"/>
        <v>560</v>
      </c>
      <c r="O30" s="1091">
        <v>196</v>
      </c>
      <c r="P30" s="1091">
        <v>364</v>
      </c>
      <c r="Q30" s="250">
        <f t="shared" si="9"/>
        <v>237</v>
      </c>
      <c r="R30" s="1091">
        <v>102</v>
      </c>
      <c r="S30" s="1091">
        <v>135</v>
      </c>
      <c r="T30" s="250">
        <f t="shared" si="10"/>
        <v>430</v>
      </c>
      <c r="U30" s="1091">
        <v>170</v>
      </c>
      <c r="V30" s="1091">
        <v>260</v>
      </c>
      <c r="W30" s="250">
        <f t="shared" si="11"/>
        <v>0</v>
      </c>
      <c r="X30" s="1091">
        <v>0</v>
      </c>
      <c r="Y30" s="1093">
        <v>0</v>
      </c>
      <c r="Z30" s="250">
        <f t="shared" si="12"/>
        <v>0</v>
      </c>
      <c r="AA30" s="1093">
        <v>0</v>
      </c>
      <c r="AB30" s="1093">
        <v>0</v>
      </c>
      <c r="AC30" s="250">
        <f t="shared" si="13"/>
        <v>2035</v>
      </c>
      <c r="AD30" s="1094">
        <v>820</v>
      </c>
      <c r="AE30" s="1094">
        <v>1215</v>
      </c>
      <c r="AF30" s="273" t="s">
        <v>304</v>
      </c>
      <c r="AG30" s="272" t="s">
        <v>303</v>
      </c>
      <c r="AH30" s="250">
        <f t="shared" si="14"/>
        <v>972</v>
      </c>
      <c r="AI30" s="1091">
        <v>596</v>
      </c>
      <c r="AJ30" s="1091">
        <v>376</v>
      </c>
      <c r="AK30" s="250">
        <f t="shared" si="15"/>
        <v>236</v>
      </c>
      <c r="AL30" s="1091">
        <v>105</v>
      </c>
      <c r="AM30" s="1091">
        <v>131</v>
      </c>
      <c r="AN30" s="250">
        <f t="shared" si="16"/>
        <v>12</v>
      </c>
      <c r="AO30" s="1091">
        <v>3</v>
      </c>
      <c r="AP30" s="1091">
        <v>9</v>
      </c>
      <c r="AQ30" s="250">
        <f t="shared" si="17"/>
        <v>79</v>
      </c>
      <c r="AR30" s="1091">
        <v>18</v>
      </c>
      <c r="AS30" s="1091">
        <v>61</v>
      </c>
      <c r="AT30" s="250">
        <f t="shared" si="18"/>
        <v>248</v>
      </c>
      <c r="AU30" s="1091">
        <v>100</v>
      </c>
      <c r="AV30" s="1091">
        <v>148</v>
      </c>
      <c r="AW30" s="250">
        <f t="shared" si="19"/>
        <v>0</v>
      </c>
      <c r="AX30" s="1092">
        <v>0</v>
      </c>
      <c r="AY30" s="1093">
        <v>0</v>
      </c>
      <c r="AZ30" s="250">
        <f t="shared" si="20"/>
        <v>0</v>
      </c>
      <c r="BA30" s="1093">
        <v>0</v>
      </c>
      <c r="BB30" s="1093">
        <v>0</v>
      </c>
      <c r="BC30" s="250">
        <f t="shared" si="21"/>
        <v>0</v>
      </c>
      <c r="BD30" s="1093">
        <v>0</v>
      </c>
      <c r="BE30" s="1093">
        <v>0</v>
      </c>
      <c r="BF30" s="250">
        <f t="shared" si="22"/>
        <v>649</v>
      </c>
      <c r="BG30" s="1094">
        <v>266</v>
      </c>
      <c r="BH30" s="1094">
        <v>383</v>
      </c>
      <c r="BI30" s="250">
        <f t="shared" si="23"/>
        <v>395</v>
      </c>
      <c r="BJ30" s="1094">
        <v>230</v>
      </c>
      <c r="BK30" s="1094">
        <v>165</v>
      </c>
      <c r="BL30" s="273" t="s">
        <v>304</v>
      </c>
    </row>
    <row r="31" spans="1:64">
      <c r="A31" s="272" t="s">
        <v>305</v>
      </c>
      <c r="B31" s="250">
        <f t="shared" si="2"/>
        <v>6897</v>
      </c>
      <c r="C31" s="250">
        <f t="shared" si="3"/>
        <v>2459</v>
      </c>
      <c r="D31" s="250">
        <f t="shared" si="4"/>
        <v>4438</v>
      </c>
      <c r="E31" s="250">
        <f t="shared" si="5"/>
        <v>172</v>
      </c>
      <c r="F31" s="1092">
        <v>67</v>
      </c>
      <c r="G31" s="1092">
        <v>105</v>
      </c>
      <c r="H31" s="250">
        <f t="shared" si="6"/>
        <v>1154</v>
      </c>
      <c r="I31" s="1092">
        <v>553</v>
      </c>
      <c r="J31" s="1092">
        <v>601</v>
      </c>
      <c r="K31" s="250">
        <f t="shared" si="7"/>
        <v>19</v>
      </c>
      <c r="L31" s="1091">
        <v>4</v>
      </c>
      <c r="M31" s="1091">
        <v>15</v>
      </c>
      <c r="N31" s="250">
        <f t="shared" si="8"/>
        <v>365</v>
      </c>
      <c r="O31" s="1091">
        <v>116</v>
      </c>
      <c r="P31" s="1091">
        <v>249</v>
      </c>
      <c r="Q31" s="250">
        <f t="shared" si="9"/>
        <v>300</v>
      </c>
      <c r="R31" s="1091">
        <v>76</v>
      </c>
      <c r="S31" s="1091">
        <v>224</v>
      </c>
      <c r="T31" s="250">
        <f t="shared" si="10"/>
        <v>376</v>
      </c>
      <c r="U31" s="1091">
        <v>100</v>
      </c>
      <c r="V31" s="1091">
        <v>276</v>
      </c>
      <c r="W31" s="250">
        <f t="shared" si="11"/>
        <v>0</v>
      </c>
      <c r="X31" s="1091">
        <v>0</v>
      </c>
      <c r="Y31" s="1093">
        <v>0</v>
      </c>
      <c r="Z31" s="250">
        <f t="shared" si="12"/>
        <v>0</v>
      </c>
      <c r="AA31" s="1093">
        <v>0</v>
      </c>
      <c r="AB31" s="1093">
        <v>0</v>
      </c>
      <c r="AC31" s="250">
        <f t="shared" si="13"/>
        <v>1888</v>
      </c>
      <c r="AD31" s="1094">
        <v>578</v>
      </c>
      <c r="AE31" s="1094">
        <v>1310</v>
      </c>
      <c r="AF31" s="273" t="s">
        <v>306</v>
      </c>
      <c r="AG31" s="272" t="s">
        <v>305</v>
      </c>
      <c r="AH31" s="250">
        <f t="shared" si="14"/>
        <v>886</v>
      </c>
      <c r="AI31" s="1091">
        <v>427</v>
      </c>
      <c r="AJ31" s="1091">
        <v>459</v>
      </c>
      <c r="AK31" s="250">
        <f t="shared" si="15"/>
        <v>182</v>
      </c>
      <c r="AL31" s="1091">
        <v>52</v>
      </c>
      <c r="AM31" s="1091">
        <v>130</v>
      </c>
      <c r="AN31" s="250">
        <f t="shared" si="16"/>
        <v>18</v>
      </c>
      <c r="AO31" s="1091">
        <v>4</v>
      </c>
      <c r="AP31" s="1091">
        <v>14</v>
      </c>
      <c r="AQ31" s="250">
        <f t="shared" si="17"/>
        <v>66</v>
      </c>
      <c r="AR31" s="1091">
        <v>13</v>
      </c>
      <c r="AS31" s="1091">
        <v>53</v>
      </c>
      <c r="AT31" s="250">
        <f t="shared" si="18"/>
        <v>185</v>
      </c>
      <c r="AU31" s="1091">
        <v>71</v>
      </c>
      <c r="AV31" s="1091">
        <v>114</v>
      </c>
      <c r="AW31" s="250">
        <f t="shared" si="19"/>
        <v>0</v>
      </c>
      <c r="AX31" s="1092">
        <v>0</v>
      </c>
      <c r="AY31" s="1093">
        <v>0</v>
      </c>
      <c r="AZ31" s="250">
        <f t="shared" si="20"/>
        <v>0</v>
      </c>
      <c r="BA31" s="1093">
        <v>0</v>
      </c>
      <c r="BB31" s="1093">
        <v>0</v>
      </c>
      <c r="BC31" s="250">
        <f t="shared" si="21"/>
        <v>0</v>
      </c>
      <c r="BD31" s="1093">
        <v>0</v>
      </c>
      <c r="BE31" s="1093">
        <v>0</v>
      </c>
      <c r="BF31" s="250">
        <f t="shared" si="22"/>
        <v>927</v>
      </c>
      <c r="BG31" s="1094">
        <v>269</v>
      </c>
      <c r="BH31" s="1094">
        <v>658</v>
      </c>
      <c r="BI31" s="250">
        <f t="shared" si="23"/>
        <v>359</v>
      </c>
      <c r="BJ31" s="1094">
        <v>129</v>
      </c>
      <c r="BK31" s="1094">
        <v>230</v>
      </c>
      <c r="BL31" s="273" t="s">
        <v>306</v>
      </c>
    </row>
    <row r="32" spans="1:64">
      <c r="A32" s="272" t="s">
        <v>307</v>
      </c>
      <c r="B32" s="250">
        <f t="shared" si="2"/>
        <v>5579</v>
      </c>
      <c r="C32" s="250">
        <f t="shared" si="3"/>
        <v>1544</v>
      </c>
      <c r="D32" s="250">
        <f t="shared" si="4"/>
        <v>4035</v>
      </c>
      <c r="E32" s="250">
        <f t="shared" si="5"/>
        <v>126</v>
      </c>
      <c r="F32" s="1092">
        <v>42</v>
      </c>
      <c r="G32" s="1092">
        <v>84</v>
      </c>
      <c r="H32" s="250">
        <f t="shared" si="6"/>
        <v>459</v>
      </c>
      <c r="I32" s="1092">
        <v>196</v>
      </c>
      <c r="J32" s="1092">
        <v>263</v>
      </c>
      <c r="K32" s="250">
        <f t="shared" si="7"/>
        <v>12</v>
      </c>
      <c r="L32" s="1091">
        <v>3</v>
      </c>
      <c r="M32" s="1091">
        <v>9</v>
      </c>
      <c r="N32" s="250">
        <f t="shared" si="8"/>
        <v>185</v>
      </c>
      <c r="O32" s="1091">
        <v>56</v>
      </c>
      <c r="P32" s="1091">
        <v>129</v>
      </c>
      <c r="Q32" s="250">
        <f t="shared" si="9"/>
        <v>313</v>
      </c>
      <c r="R32" s="1091">
        <v>62</v>
      </c>
      <c r="S32" s="1091">
        <v>251</v>
      </c>
      <c r="T32" s="250">
        <f t="shared" si="10"/>
        <v>305</v>
      </c>
      <c r="U32" s="1091">
        <v>81</v>
      </c>
      <c r="V32" s="1091">
        <v>224</v>
      </c>
      <c r="W32" s="250">
        <f t="shared" si="11"/>
        <v>0</v>
      </c>
      <c r="X32" s="1091">
        <v>0</v>
      </c>
      <c r="Y32" s="1093">
        <v>0</v>
      </c>
      <c r="Z32" s="250">
        <f t="shared" si="12"/>
        <v>0</v>
      </c>
      <c r="AA32" s="1093">
        <v>0</v>
      </c>
      <c r="AB32" s="1093">
        <v>0</v>
      </c>
      <c r="AC32" s="250">
        <f t="shared" si="13"/>
        <v>1366</v>
      </c>
      <c r="AD32" s="1094">
        <v>333</v>
      </c>
      <c r="AE32" s="1094">
        <v>1033</v>
      </c>
      <c r="AF32" s="273" t="s">
        <v>308</v>
      </c>
      <c r="AG32" s="272" t="s">
        <v>307</v>
      </c>
      <c r="AH32" s="250">
        <f t="shared" si="14"/>
        <v>756</v>
      </c>
      <c r="AI32" s="1091">
        <v>287</v>
      </c>
      <c r="AJ32" s="1091">
        <v>469</v>
      </c>
      <c r="AK32" s="250">
        <f t="shared" si="15"/>
        <v>163</v>
      </c>
      <c r="AL32" s="1091">
        <v>40</v>
      </c>
      <c r="AM32" s="1091">
        <v>123</v>
      </c>
      <c r="AN32" s="250">
        <f t="shared" si="16"/>
        <v>17</v>
      </c>
      <c r="AO32" s="1091">
        <v>6</v>
      </c>
      <c r="AP32" s="1091">
        <v>11</v>
      </c>
      <c r="AQ32" s="250">
        <f t="shared" si="17"/>
        <v>70</v>
      </c>
      <c r="AR32" s="1091">
        <v>14</v>
      </c>
      <c r="AS32" s="1091">
        <v>56</v>
      </c>
      <c r="AT32" s="250">
        <f t="shared" si="18"/>
        <v>138</v>
      </c>
      <c r="AU32" s="1091">
        <v>43</v>
      </c>
      <c r="AV32" s="1091">
        <v>95</v>
      </c>
      <c r="AW32" s="250">
        <f t="shared" si="19"/>
        <v>0</v>
      </c>
      <c r="AX32" s="1092">
        <v>0</v>
      </c>
      <c r="AY32" s="1093">
        <v>0</v>
      </c>
      <c r="AZ32" s="250">
        <f t="shared" si="20"/>
        <v>0</v>
      </c>
      <c r="BA32" s="1093">
        <v>0</v>
      </c>
      <c r="BB32" s="1093">
        <v>0</v>
      </c>
      <c r="BC32" s="250">
        <f t="shared" si="21"/>
        <v>0</v>
      </c>
      <c r="BD32" s="1093">
        <v>0</v>
      </c>
      <c r="BE32" s="1093">
        <v>0</v>
      </c>
      <c r="BF32" s="250">
        <f t="shared" si="22"/>
        <v>1419</v>
      </c>
      <c r="BG32" s="1094">
        <v>309</v>
      </c>
      <c r="BH32" s="1094">
        <v>1110</v>
      </c>
      <c r="BI32" s="250">
        <f t="shared" si="23"/>
        <v>250</v>
      </c>
      <c r="BJ32" s="1094">
        <v>72</v>
      </c>
      <c r="BK32" s="1094">
        <v>178</v>
      </c>
      <c r="BL32" s="273" t="s">
        <v>308</v>
      </c>
    </row>
    <row r="33" spans="1:64">
      <c r="A33" s="272" t="s">
        <v>309</v>
      </c>
      <c r="B33" s="250">
        <f t="shared" si="2"/>
        <v>5</v>
      </c>
      <c r="C33" s="250">
        <f t="shared" si="3"/>
        <v>4</v>
      </c>
      <c r="D33" s="250">
        <f t="shared" si="4"/>
        <v>1</v>
      </c>
      <c r="E33" s="250">
        <f t="shared" si="5"/>
        <v>0</v>
      </c>
      <c r="F33" s="1091">
        <v>0</v>
      </c>
      <c r="G33" s="1091">
        <v>0</v>
      </c>
      <c r="H33" s="250">
        <f t="shared" si="6"/>
        <v>0</v>
      </c>
      <c r="I33" s="1091">
        <v>0</v>
      </c>
      <c r="J33" s="1091">
        <v>0</v>
      </c>
      <c r="K33" s="250">
        <f t="shared" si="7"/>
        <v>0</v>
      </c>
      <c r="L33" s="1091">
        <v>0</v>
      </c>
      <c r="M33" s="1091">
        <v>0</v>
      </c>
      <c r="N33" s="250">
        <f t="shared" si="8"/>
        <v>0</v>
      </c>
      <c r="O33" s="1091">
        <v>0</v>
      </c>
      <c r="P33" s="1091">
        <v>0</v>
      </c>
      <c r="Q33" s="250">
        <f t="shared" si="9"/>
        <v>0</v>
      </c>
      <c r="R33" s="1091">
        <v>0</v>
      </c>
      <c r="S33" s="1091">
        <v>0</v>
      </c>
      <c r="T33" s="250">
        <f t="shared" si="10"/>
        <v>0</v>
      </c>
      <c r="U33" s="1091">
        <v>0</v>
      </c>
      <c r="V33" s="1091">
        <v>0</v>
      </c>
      <c r="W33" s="250">
        <f t="shared" si="11"/>
        <v>0</v>
      </c>
      <c r="X33" s="1091">
        <v>0</v>
      </c>
      <c r="Y33" s="1091">
        <v>0</v>
      </c>
      <c r="Z33" s="250">
        <f t="shared" si="12"/>
        <v>0</v>
      </c>
      <c r="AA33" s="1091">
        <v>0</v>
      </c>
      <c r="AB33" s="1091">
        <v>0</v>
      </c>
      <c r="AC33" s="250">
        <f t="shared" si="13"/>
        <v>0</v>
      </c>
      <c r="AD33" s="1091">
        <v>0</v>
      </c>
      <c r="AE33" s="1094">
        <v>0</v>
      </c>
      <c r="AF33" s="273" t="s">
        <v>310</v>
      </c>
      <c r="AG33" s="272" t="s">
        <v>309</v>
      </c>
      <c r="AH33" s="250">
        <f t="shared" si="14"/>
        <v>0</v>
      </c>
      <c r="AI33" s="1093">
        <v>0</v>
      </c>
      <c r="AJ33" s="1091">
        <v>0</v>
      </c>
      <c r="AK33" s="250">
        <f t="shared" si="15"/>
        <v>0</v>
      </c>
      <c r="AL33" s="1091">
        <v>0</v>
      </c>
      <c r="AM33" s="1093">
        <v>0</v>
      </c>
      <c r="AN33" s="250">
        <f t="shared" si="16"/>
        <v>0</v>
      </c>
      <c r="AO33" s="1093">
        <v>0</v>
      </c>
      <c r="AP33" s="1093">
        <v>0</v>
      </c>
      <c r="AQ33" s="250">
        <f t="shared" si="17"/>
        <v>0</v>
      </c>
      <c r="AR33" s="1093">
        <v>0</v>
      </c>
      <c r="AS33" s="1093">
        <v>0</v>
      </c>
      <c r="AT33" s="250">
        <f t="shared" si="18"/>
        <v>0</v>
      </c>
      <c r="AU33" s="1093">
        <v>0</v>
      </c>
      <c r="AV33" s="1093">
        <v>0</v>
      </c>
      <c r="AW33" s="250">
        <f t="shared" si="19"/>
        <v>0</v>
      </c>
      <c r="AX33" s="1092">
        <v>0</v>
      </c>
      <c r="AY33" s="1092">
        <v>0</v>
      </c>
      <c r="AZ33" s="250">
        <f t="shared" si="20"/>
        <v>0</v>
      </c>
      <c r="BA33" s="1093">
        <v>0</v>
      </c>
      <c r="BB33" s="1093">
        <v>0</v>
      </c>
      <c r="BC33" s="250">
        <f t="shared" si="21"/>
        <v>0</v>
      </c>
      <c r="BD33" s="1093">
        <v>0</v>
      </c>
      <c r="BE33" s="1093">
        <v>0</v>
      </c>
      <c r="BF33" s="250">
        <f t="shared" si="22"/>
        <v>3</v>
      </c>
      <c r="BG33" s="1094">
        <v>2</v>
      </c>
      <c r="BH33" s="1094">
        <v>1</v>
      </c>
      <c r="BI33" s="250">
        <f t="shared" si="23"/>
        <v>2</v>
      </c>
      <c r="BJ33" s="1094">
        <v>2</v>
      </c>
      <c r="BK33" s="1093"/>
      <c r="BL33" s="273" t="s">
        <v>310</v>
      </c>
    </row>
    <row r="34" spans="1:64">
      <c r="A34" s="249"/>
      <c r="B34" s="248"/>
      <c r="C34" s="248"/>
      <c r="D34" s="248"/>
      <c r="E34" s="248"/>
      <c r="F34" s="248"/>
      <c r="G34" s="248"/>
      <c r="H34" s="248"/>
      <c r="I34" s="248"/>
      <c r="J34" s="248"/>
      <c r="K34" s="248"/>
      <c r="L34" s="248"/>
      <c r="M34" s="248"/>
      <c r="N34" s="248"/>
      <c r="O34" s="248"/>
      <c r="P34" s="248"/>
      <c r="Q34" s="247"/>
      <c r="R34" s="247"/>
      <c r="S34" s="247"/>
      <c r="T34" s="246"/>
      <c r="U34" s="246"/>
      <c r="V34" s="246"/>
      <c r="W34" s="246"/>
      <c r="X34" s="246"/>
      <c r="Y34" s="247"/>
      <c r="Z34" s="247"/>
      <c r="AA34" s="247"/>
      <c r="AB34" s="247"/>
      <c r="AC34" s="247"/>
      <c r="AD34" s="247"/>
      <c r="AE34" s="247"/>
      <c r="AF34" s="245"/>
      <c r="AG34" s="249"/>
      <c r="AH34" s="248"/>
      <c r="AI34" s="248"/>
      <c r="AJ34" s="248"/>
      <c r="AK34" s="248"/>
      <c r="AL34" s="248"/>
      <c r="AM34" s="248"/>
      <c r="AN34" s="248"/>
      <c r="AO34" s="248"/>
      <c r="AP34" s="248"/>
      <c r="AQ34" s="248"/>
      <c r="AR34" s="248"/>
      <c r="AS34" s="248"/>
      <c r="AT34" s="248"/>
      <c r="AU34" s="248"/>
      <c r="AV34" s="248"/>
      <c r="AW34" s="247"/>
      <c r="AX34" s="247"/>
      <c r="AY34" s="247"/>
      <c r="AZ34" s="246"/>
      <c r="BA34" s="246"/>
      <c r="BB34" s="246"/>
      <c r="BC34" s="246"/>
      <c r="BD34" s="246"/>
      <c r="BE34" s="247"/>
      <c r="BF34" s="247"/>
      <c r="BG34" s="247"/>
      <c r="BH34" s="247"/>
      <c r="BI34" s="247"/>
      <c r="BJ34" s="247"/>
      <c r="BK34" s="247"/>
      <c r="BL34" s="245"/>
    </row>
    <row r="35" spans="1:64">
      <c r="A35" s="244" t="s">
        <v>311</v>
      </c>
      <c r="B35" s="243"/>
      <c r="C35" s="243"/>
      <c r="D35" s="243"/>
      <c r="E35" s="243"/>
      <c r="F35" s="243"/>
      <c r="G35" s="243"/>
      <c r="H35" s="243"/>
      <c r="I35" s="243"/>
      <c r="J35" s="243"/>
      <c r="K35" s="243"/>
      <c r="L35" s="243"/>
      <c r="M35" s="243"/>
      <c r="N35" s="243"/>
      <c r="O35" s="243"/>
      <c r="P35" s="243"/>
      <c r="Q35" s="243"/>
      <c r="R35" s="242"/>
      <c r="S35" s="243"/>
      <c r="T35" s="241"/>
      <c r="U35" s="241"/>
      <c r="V35" s="241"/>
      <c r="W35" s="241"/>
      <c r="X35" s="241"/>
      <c r="Y35" s="243"/>
      <c r="Z35" s="243"/>
      <c r="AA35" s="243"/>
      <c r="AB35" s="243"/>
      <c r="AC35" s="243"/>
      <c r="AD35" s="243"/>
      <c r="AE35" s="243"/>
      <c r="AF35" s="240" t="s">
        <v>312</v>
      </c>
      <c r="AG35" s="244" t="s">
        <v>311</v>
      </c>
      <c r="AH35" s="243"/>
      <c r="AI35" s="243"/>
      <c r="AJ35" s="243"/>
      <c r="AK35" s="243"/>
      <c r="AL35" s="243"/>
      <c r="AM35" s="243"/>
      <c r="AN35" s="243"/>
      <c r="AO35" s="243"/>
      <c r="AP35" s="243"/>
      <c r="AQ35" s="243"/>
      <c r="AR35" s="243"/>
      <c r="AS35" s="243"/>
      <c r="AT35" s="243"/>
      <c r="AU35" s="243"/>
      <c r="AV35" s="243"/>
      <c r="AW35" s="243"/>
      <c r="AX35" s="242"/>
      <c r="AY35" s="243"/>
      <c r="AZ35" s="241"/>
      <c r="BA35" s="241"/>
      <c r="BB35" s="241"/>
      <c r="BC35" s="241"/>
      <c r="BD35" s="241"/>
      <c r="BE35" s="243"/>
      <c r="BF35" s="243"/>
      <c r="BG35" s="243"/>
      <c r="BH35" s="243"/>
      <c r="BI35" s="243"/>
      <c r="BJ35" s="243"/>
      <c r="BK35" s="243"/>
      <c r="BL35" s="240" t="s">
        <v>312</v>
      </c>
    </row>
    <row r="36" spans="1:64">
      <c r="A36" s="244" t="s">
        <v>313</v>
      </c>
      <c r="B36" s="243"/>
      <c r="C36" s="243"/>
      <c r="D36" s="243"/>
      <c r="E36" s="243"/>
      <c r="F36" s="243"/>
      <c r="G36" s="243"/>
      <c r="H36" s="243"/>
      <c r="I36" s="243"/>
      <c r="J36" s="243"/>
      <c r="K36" s="243"/>
      <c r="L36" s="243"/>
      <c r="M36" s="243"/>
      <c r="N36" s="243"/>
      <c r="O36" s="243"/>
      <c r="P36" s="243"/>
      <c r="Q36" s="243"/>
      <c r="R36" s="242"/>
      <c r="S36" s="243"/>
      <c r="T36" s="241"/>
      <c r="U36" s="241"/>
      <c r="V36" s="241"/>
      <c r="W36" s="241"/>
      <c r="X36" s="241"/>
      <c r="Y36" s="243"/>
      <c r="Z36" s="243"/>
      <c r="AA36" s="243"/>
      <c r="AB36" s="243"/>
      <c r="AC36" s="243"/>
      <c r="AD36" s="243"/>
      <c r="AE36" s="243"/>
      <c r="AF36" s="242"/>
      <c r="AG36" s="244" t="s">
        <v>314</v>
      </c>
      <c r="AH36" s="243"/>
      <c r="AI36" s="243"/>
      <c r="AJ36" s="243"/>
      <c r="AK36" s="243"/>
      <c r="AL36" s="243"/>
      <c r="AM36" s="243"/>
      <c r="AN36" s="243"/>
      <c r="AO36" s="243"/>
      <c r="AP36" s="243"/>
      <c r="AQ36" s="243"/>
      <c r="AR36" s="243"/>
      <c r="AS36" s="243"/>
      <c r="AT36" s="243"/>
      <c r="AU36" s="243"/>
      <c r="AV36" s="243"/>
      <c r="AW36" s="243"/>
      <c r="AX36" s="242"/>
      <c r="AY36" s="243"/>
      <c r="AZ36" s="241"/>
      <c r="BA36" s="241"/>
      <c r="BB36" s="241"/>
      <c r="BC36" s="241"/>
      <c r="BD36" s="241"/>
      <c r="BE36" s="243"/>
      <c r="BF36" s="243"/>
      <c r="BG36" s="243"/>
      <c r="BH36" s="243"/>
      <c r="BI36" s="243"/>
      <c r="BJ36" s="243"/>
      <c r="BK36" s="243"/>
      <c r="BL36" s="242"/>
    </row>
    <row r="37" spans="1:64">
      <c r="A37" s="239" t="s">
        <v>315</v>
      </c>
      <c r="B37" s="238"/>
      <c r="C37" s="238"/>
      <c r="D37" s="238"/>
      <c r="E37" s="238"/>
      <c r="F37" s="238"/>
      <c r="G37" s="238"/>
      <c r="H37" s="238"/>
      <c r="I37" s="238"/>
      <c r="J37" s="238"/>
      <c r="K37" s="238"/>
      <c r="L37" s="238"/>
      <c r="M37" s="238"/>
      <c r="N37" s="238"/>
      <c r="O37" s="238"/>
      <c r="P37" s="238"/>
      <c r="Q37" s="238"/>
      <c r="R37" s="244"/>
      <c r="S37" s="238"/>
      <c r="T37" s="237"/>
      <c r="U37" s="237"/>
      <c r="V37" s="237"/>
      <c r="W37" s="237"/>
      <c r="X37" s="237"/>
      <c r="Y37" s="238"/>
      <c r="Z37" s="238"/>
      <c r="AA37" s="238"/>
      <c r="AB37" s="238"/>
      <c r="AC37" s="238"/>
      <c r="AD37" s="238"/>
      <c r="AE37" s="238"/>
      <c r="AF37" s="244"/>
      <c r="AG37" s="239" t="s">
        <v>316</v>
      </c>
      <c r="AH37" s="238"/>
      <c r="AI37" s="238"/>
      <c r="AJ37" s="238"/>
      <c r="AK37" s="238"/>
      <c r="AL37" s="238"/>
      <c r="AM37" s="238"/>
      <c r="AN37" s="238"/>
      <c r="AO37" s="238"/>
      <c r="AP37" s="238"/>
      <c r="AQ37" s="238"/>
      <c r="AR37" s="238"/>
      <c r="AS37" s="238"/>
      <c r="AT37" s="238"/>
      <c r="AU37" s="238"/>
      <c r="AV37" s="238"/>
      <c r="AW37" s="238"/>
      <c r="AX37" s="244"/>
      <c r="AY37" s="238"/>
      <c r="AZ37" s="237"/>
      <c r="BA37" s="237"/>
      <c r="BB37" s="237"/>
      <c r="BC37" s="237"/>
      <c r="BD37" s="237"/>
      <c r="BE37" s="238"/>
      <c r="BF37" s="238"/>
      <c r="BG37" s="238"/>
      <c r="BH37" s="238"/>
      <c r="BI37" s="238"/>
      <c r="BJ37" s="238"/>
      <c r="BK37" s="238"/>
      <c r="BL37" s="244"/>
    </row>
    <row r="38" spans="1:64">
      <c r="A38" s="239" t="s">
        <v>317</v>
      </c>
      <c r="B38" s="236"/>
      <c r="C38" s="236"/>
      <c r="D38" s="236"/>
      <c r="E38" s="236"/>
      <c r="F38" s="236"/>
      <c r="G38" s="236"/>
      <c r="H38" s="236"/>
      <c r="I38" s="236"/>
      <c r="J38" s="236"/>
      <c r="K38" s="236"/>
      <c r="L38" s="236"/>
      <c r="M38" s="236"/>
      <c r="N38" s="236"/>
      <c r="O38" s="236"/>
      <c r="P38" s="236"/>
      <c r="Q38" s="236"/>
      <c r="R38" s="236"/>
      <c r="S38" s="236"/>
      <c r="T38" s="235"/>
      <c r="U38" s="236"/>
      <c r="V38" s="236"/>
      <c r="W38" s="236"/>
      <c r="X38" s="236"/>
      <c r="Y38" s="236"/>
      <c r="Z38" s="236"/>
      <c r="AA38" s="236"/>
      <c r="AB38" s="236"/>
      <c r="AC38" s="236"/>
      <c r="AD38" s="236"/>
      <c r="AE38" s="236"/>
      <c r="AF38" s="236"/>
      <c r="AG38" s="239" t="s">
        <v>318</v>
      </c>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6"/>
      <c r="BH38" s="236"/>
      <c r="BI38" s="236"/>
      <c r="BJ38" s="236"/>
      <c r="BK38" s="236"/>
      <c r="BL38" s="236"/>
    </row>
    <row r="39" spans="1:64">
      <c r="A39" s="236"/>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9" t="s">
        <v>319</v>
      </c>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row>
    <row r="50" spans="3:3">
      <c r="C50" s="235"/>
    </row>
  </sheetData>
  <mergeCells count="42">
    <mergeCell ref="BI4:BK4"/>
    <mergeCell ref="AH5:AJ5"/>
    <mergeCell ref="AK5:AM5"/>
    <mergeCell ref="AQ5:AS5"/>
    <mergeCell ref="AT5:AV5"/>
    <mergeCell ref="AW5:AY5"/>
    <mergeCell ref="AZ5:BB5"/>
    <mergeCell ref="BC5:BE5"/>
    <mergeCell ref="BF5:BH5"/>
    <mergeCell ref="BI5:BK5"/>
    <mergeCell ref="AN4:AP4"/>
    <mergeCell ref="AN5:AP5"/>
    <mergeCell ref="AW4:AY4"/>
    <mergeCell ref="AZ4:BB4"/>
    <mergeCell ref="BC4:BE4"/>
    <mergeCell ref="BF4:BH4"/>
    <mergeCell ref="AG2:AV2"/>
    <mergeCell ref="AH4:AJ4"/>
    <mergeCell ref="AK4:AM4"/>
    <mergeCell ref="AQ4:AS4"/>
    <mergeCell ref="AT4:AV4"/>
    <mergeCell ref="Z5:AB5"/>
    <mergeCell ref="AC4:AE4"/>
    <mergeCell ref="AC5:AE5"/>
    <mergeCell ref="A2:P2"/>
    <mergeCell ref="Q2:AF2"/>
    <mergeCell ref="AW2:BL2"/>
    <mergeCell ref="N4:P4"/>
    <mergeCell ref="N5:P5"/>
    <mergeCell ref="B5:D5"/>
    <mergeCell ref="B4:D4"/>
    <mergeCell ref="E4:G4"/>
    <mergeCell ref="E5:G5"/>
    <mergeCell ref="K4:M4"/>
    <mergeCell ref="K5:M5"/>
    <mergeCell ref="Q4:S4"/>
    <mergeCell ref="Q5:S5"/>
    <mergeCell ref="T4:V4"/>
    <mergeCell ref="T5:V5"/>
    <mergeCell ref="W4:Y4"/>
    <mergeCell ref="W5:Y5"/>
    <mergeCell ref="Z4:AB4"/>
  </mergeCells>
  <phoneticPr fontId="51" type="noConversion"/>
  <pageMargins left="0.7" right="0.7" top="0.75" bottom="0.75" header="0.3" footer="0.3"/>
  <pageSetup paperSize="9" scale="56" orientation="portrait" r:id="rId1"/>
  <colBreaks count="3" manualBreakCount="3">
    <brk id="16" max="1048575" man="1"/>
    <brk id="32" max="1048575" man="1"/>
    <brk id="4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zoomScaleNormal="100" zoomScaleSheetLayoutView="100" workbookViewId="0">
      <selection activeCell="A2" sqref="A2:I2"/>
    </sheetView>
  </sheetViews>
  <sheetFormatPr defaultRowHeight="16.5"/>
  <cols>
    <col min="9" max="9" width="3.625" customWidth="1"/>
  </cols>
  <sheetData>
    <row r="1" spans="1:18" ht="20.25">
      <c r="A1" s="336"/>
      <c r="B1" s="337"/>
      <c r="C1" s="336"/>
      <c r="D1" s="336"/>
      <c r="E1" s="336"/>
      <c r="F1" s="336"/>
      <c r="G1" s="338"/>
      <c r="H1" s="338"/>
      <c r="I1" s="336"/>
      <c r="J1" s="336"/>
      <c r="K1" s="336"/>
      <c r="L1" s="336"/>
      <c r="M1" s="336"/>
      <c r="N1" s="336"/>
      <c r="O1" s="336"/>
      <c r="P1" s="336"/>
      <c r="Q1" s="339"/>
      <c r="R1" s="339"/>
    </row>
    <row r="2" spans="1:18" ht="20.25">
      <c r="A2" s="1157" t="s">
        <v>348</v>
      </c>
      <c r="B2" s="1157"/>
      <c r="C2" s="1157"/>
      <c r="D2" s="1157"/>
      <c r="E2" s="1157"/>
      <c r="F2" s="1157"/>
      <c r="G2" s="1157"/>
      <c r="H2" s="1157"/>
      <c r="I2" s="1157"/>
      <c r="J2" s="1158" t="s">
        <v>322</v>
      </c>
      <c r="K2" s="1158"/>
      <c r="L2" s="1158"/>
      <c r="M2" s="1158"/>
      <c r="N2" s="1158"/>
      <c r="O2" s="1158"/>
      <c r="P2" s="1158"/>
      <c r="Q2" s="1158"/>
      <c r="R2" s="340"/>
    </row>
    <row r="3" spans="1:18" ht="17.25" thickBot="1">
      <c r="A3" s="341" t="s">
        <v>323</v>
      </c>
      <c r="B3" s="341"/>
      <c r="C3" s="341"/>
      <c r="D3" s="341"/>
      <c r="E3" s="341"/>
      <c r="F3" s="341"/>
      <c r="G3" s="342"/>
      <c r="H3" s="342"/>
      <c r="I3" s="397"/>
      <c r="J3" s="343"/>
      <c r="K3" s="341"/>
      <c r="L3" s="341"/>
      <c r="M3" s="341"/>
      <c r="N3" s="341"/>
      <c r="O3" s="341"/>
      <c r="P3" s="341"/>
      <c r="Q3" s="344" t="s">
        <v>324</v>
      </c>
      <c r="R3" s="345"/>
    </row>
    <row r="4" spans="1:18" ht="17.25" thickTop="1">
      <c r="A4" s="373" t="s">
        <v>10</v>
      </c>
      <c r="B4" s="372" t="s">
        <v>325</v>
      </c>
      <c r="C4" s="365" t="s">
        <v>326</v>
      </c>
      <c r="D4" s="372" t="s">
        <v>327</v>
      </c>
      <c r="E4" s="372" t="s">
        <v>328</v>
      </c>
      <c r="F4" s="372" t="s">
        <v>329</v>
      </c>
      <c r="G4" s="372" t="s">
        <v>330</v>
      </c>
      <c r="H4" s="372" t="s">
        <v>331</v>
      </c>
      <c r="I4" s="371"/>
      <c r="J4" s="374" t="s">
        <v>332</v>
      </c>
      <c r="K4" s="372" t="s">
        <v>333</v>
      </c>
      <c r="L4" s="372" t="s">
        <v>334</v>
      </c>
      <c r="M4" s="372" t="s">
        <v>335</v>
      </c>
      <c r="N4" s="372" t="s">
        <v>336</v>
      </c>
      <c r="O4" s="372" t="s">
        <v>337</v>
      </c>
      <c r="P4" s="372" t="s">
        <v>338</v>
      </c>
      <c r="Q4" s="372" t="s">
        <v>21</v>
      </c>
      <c r="R4" s="374"/>
    </row>
    <row r="5" spans="1:18">
      <c r="A5" s="373" t="s">
        <v>339</v>
      </c>
      <c r="B5" s="372" t="s">
        <v>340</v>
      </c>
      <c r="C5" s="366"/>
      <c r="D5" s="346"/>
      <c r="E5" s="346"/>
      <c r="F5" s="346"/>
      <c r="G5" s="346"/>
      <c r="H5" s="372"/>
      <c r="I5" s="374"/>
      <c r="J5" s="347"/>
      <c r="K5" s="346"/>
      <c r="L5" s="346"/>
      <c r="M5" s="346"/>
      <c r="N5" s="346"/>
      <c r="O5" s="346"/>
      <c r="P5" s="346" t="s">
        <v>341</v>
      </c>
      <c r="Q5" s="372"/>
      <c r="R5" s="374"/>
    </row>
    <row r="6" spans="1:18">
      <c r="A6" s="369" t="s">
        <v>342</v>
      </c>
      <c r="B6" s="367" t="s">
        <v>343</v>
      </c>
      <c r="C6" s="368" t="s">
        <v>341</v>
      </c>
      <c r="D6" s="368" t="s">
        <v>341</v>
      </c>
      <c r="E6" s="368" t="s">
        <v>341</v>
      </c>
      <c r="F6" s="368" t="s">
        <v>341</v>
      </c>
      <c r="G6" s="368" t="s">
        <v>341</v>
      </c>
      <c r="H6" s="367" t="s">
        <v>341</v>
      </c>
      <c r="I6" s="1074"/>
      <c r="J6" s="370" t="s">
        <v>341</v>
      </c>
      <c r="K6" s="367" t="s">
        <v>341</v>
      </c>
      <c r="L6" s="367" t="s">
        <v>341</v>
      </c>
      <c r="M6" s="367" t="s">
        <v>341</v>
      </c>
      <c r="N6" s="367" t="s">
        <v>341</v>
      </c>
      <c r="O6" s="367" t="s">
        <v>341</v>
      </c>
      <c r="P6" s="348" t="s">
        <v>344</v>
      </c>
      <c r="Q6" s="376" t="s">
        <v>345</v>
      </c>
      <c r="R6" s="349"/>
    </row>
    <row r="7" spans="1:18">
      <c r="A7" s="373"/>
      <c r="B7" s="347"/>
      <c r="C7" s="374"/>
      <c r="D7" s="374"/>
      <c r="E7" s="374"/>
      <c r="F7" s="347"/>
      <c r="G7" s="374"/>
      <c r="H7" s="374"/>
      <c r="I7" s="374"/>
      <c r="J7" s="347"/>
      <c r="K7" s="374"/>
      <c r="L7" s="374"/>
      <c r="M7" s="374"/>
      <c r="N7" s="347"/>
      <c r="O7" s="347"/>
      <c r="P7" s="374"/>
      <c r="Q7" s="350"/>
      <c r="R7" s="374"/>
    </row>
    <row r="8" spans="1:18" ht="24.95" customHeight="1">
      <c r="A8" s="428" t="s">
        <v>199</v>
      </c>
      <c r="B8" s="351"/>
      <c r="C8" s="351"/>
      <c r="D8" s="351"/>
      <c r="E8" s="351"/>
      <c r="F8" s="351"/>
      <c r="G8" s="351"/>
      <c r="H8" s="351"/>
      <c r="I8" s="351"/>
      <c r="J8" s="351"/>
      <c r="K8" s="351"/>
      <c r="L8" s="351"/>
      <c r="M8" s="351"/>
      <c r="N8" s="351"/>
      <c r="O8" s="351"/>
      <c r="P8" s="351"/>
      <c r="Q8" s="429" t="s">
        <v>199</v>
      </c>
      <c r="R8" s="353"/>
    </row>
    <row r="9" spans="1:18" ht="24.95" customHeight="1">
      <c r="A9" s="375" t="s">
        <v>128</v>
      </c>
      <c r="B9" s="351">
        <v>16.600000000000001</v>
      </c>
      <c r="C9" s="351">
        <v>0.3</v>
      </c>
      <c r="D9" s="351">
        <v>6.2</v>
      </c>
      <c r="E9" s="351">
        <v>53.3</v>
      </c>
      <c r="F9" s="351">
        <v>58.6</v>
      </c>
      <c r="G9" s="351">
        <v>20.7</v>
      </c>
      <c r="H9" s="351">
        <v>9.1</v>
      </c>
      <c r="I9" s="351"/>
      <c r="J9" s="351">
        <v>5.9</v>
      </c>
      <c r="K9" s="351">
        <v>4.5</v>
      </c>
      <c r="L9" s="351">
        <v>3.7</v>
      </c>
      <c r="M9" s="351">
        <v>2.8</v>
      </c>
      <c r="N9" s="351">
        <v>1.7</v>
      </c>
      <c r="O9" s="351">
        <v>1.2</v>
      </c>
      <c r="P9" s="351">
        <v>0.8</v>
      </c>
      <c r="Q9" s="352"/>
      <c r="R9" s="353"/>
    </row>
    <row r="10" spans="1:18" ht="24.95" customHeight="1">
      <c r="A10" s="375" t="s">
        <v>129</v>
      </c>
      <c r="B10" s="351">
        <v>14.9</v>
      </c>
      <c r="C10" s="351">
        <v>1.1000000000000001</v>
      </c>
      <c r="D10" s="351">
        <v>17.2</v>
      </c>
      <c r="E10" s="351">
        <v>76.599999999999994</v>
      </c>
      <c r="F10" s="351">
        <v>38</v>
      </c>
      <c r="G10" s="351">
        <v>10.8</v>
      </c>
      <c r="H10" s="351">
        <v>5.7</v>
      </c>
      <c r="I10" s="351"/>
      <c r="J10" s="351">
        <v>4.8</v>
      </c>
      <c r="K10" s="351">
        <v>3.5</v>
      </c>
      <c r="L10" s="351">
        <v>2.1</v>
      </c>
      <c r="M10" s="351">
        <v>1.1000000000000001</v>
      </c>
      <c r="N10" s="351">
        <v>0.6</v>
      </c>
      <c r="O10" s="351">
        <v>0.3</v>
      </c>
      <c r="P10" s="351">
        <v>0.1</v>
      </c>
      <c r="Q10" s="352"/>
      <c r="R10" s="353"/>
    </row>
    <row r="11" spans="1:18" ht="24.95" customHeight="1">
      <c r="A11" s="428" t="s">
        <v>200</v>
      </c>
      <c r="B11" s="351"/>
      <c r="C11" s="351"/>
      <c r="D11" s="351"/>
      <c r="E11" s="351"/>
      <c r="F11" s="351"/>
      <c r="G11" s="351"/>
      <c r="H11" s="351"/>
      <c r="I11" s="351"/>
      <c r="J11" s="351"/>
      <c r="K11" s="351"/>
      <c r="L11" s="351"/>
      <c r="M11" s="351"/>
      <c r="N11" s="351"/>
      <c r="O11" s="351"/>
      <c r="P11" s="351"/>
      <c r="Q11" s="429" t="s">
        <v>200</v>
      </c>
      <c r="R11" s="353"/>
    </row>
    <row r="12" spans="1:18" ht="24.95" customHeight="1">
      <c r="A12" s="375" t="s">
        <v>128</v>
      </c>
      <c r="B12" s="351">
        <v>16.3</v>
      </c>
      <c r="C12" s="351">
        <v>0.4</v>
      </c>
      <c r="D12" s="351">
        <v>6</v>
      </c>
      <c r="E12" s="351">
        <v>53.6</v>
      </c>
      <c r="F12" s="351">
        <v>59.9</v>
      </c>
      <c r="G12" s="351">
        <v>21.6</v>
      </c>
      <c r="H12" s="351">
        <v>9</v>
      </c>
      <c r="I12" s="351"/>
      <c r="J12" s="351">
        <v>5.5</v>
      </c>
      <c r="K12" s="351">
        <v>4.3</v>
      </c>
      <c r="L12" s="351">
        <v>3.6</v>
      </c>
      <c r="M12" s="351">
        <v>2.6</v>
      </c>
      <c r="N12" s="351">
        <v>1.7</v>
      </c>
      <c r="O12" s="351">
        <v>1.2</v>
      </c>
      <c r="P12" s="351">
        <v>0.7</v>
      </c>
      <c r="Q12" s="352"/>
      <c r="R12" s="353"/>
    </row>
    <row r="13" spans="1:18" ht="24.95" customHeight="1">
      <c r="A13" s="375" t="s">
        <v>129</v>
      </c>
      <c r="B13" s="351">
        <v>15</v>
      </c>
      <c r="C13" s="351">
        <v>1.3</v>
      </c>
      <c r="D13" s="351">
        <v>16.899999999999999</v>
      </c>
      <c r="E13" s="351">
        <v>78.900000000000006</v>
      </c>
      <c r="F13" s="351">
        <v>41.5</v>
      </c>
      <c r="G13" s="351">
        <v>11.1</v>
      </c>
      <c r="H13" s="351">
        <v>5.6</v>
      </c>
      <c r="I13" s="351"/>
      <c r="J13" s="351">
        <v>4.7</v>
      </c>
      <c r="K13" s="351">
        <v>3.5</v>
      </c>
      <c r="L13" s="351">
        <v>2.2999999999999998</v>
      </c>
      <c r="M13" s="351">
        <v>1.3</v>
      </c>
      <c r="N13" s="351">
        <v>0.6</v>
      </c>
      <c r="O13" s="351">
        <v>0.4</v>
      </c>
      <c r="P13" s="351">
        <v>0.1</v>
      </c>
      <c r="Q13" s="352"/>
      <c r="R13" s="353"/>
    </row>
    <row r="14" spans="1:18" ht="24.95" customHeight="1">
      <c r="A14" s="428" t="s">
        <v>201</v>
      </c>
      <c r="B14" s="351"/>
      <c r="C14" s="351"/>
      <c r="D14" s="351"/>
      <c r="E14" s="351"/>
      <c r="F14" s="351"/>
      <c r="G14" s="351"/>
      <c r="H14" s="351"/>
      <c r="I14" s="351"/>
      <c r="J14" s="351"/>
      <c r="K14" s="351"/>
      <c r="L14" s="351"/>
      <c r="M14" s="351"/>
      <c r="N14" s="351"/>
      <c r="O14" s="351"/>
      <c r="P14" s="351"/>
      <c r="Q14" s="429" t="s">
        <v>201</v>
      </c>
    </row>
    <row r="15" spans="1:18" ht="24.95" customHeight="1">
      <c r="A15" s="375" t="s">
        <v>128</v>
      </c>
      <c r="B15" s="351">
        <v>16.100000000000001</v>
      </c>
      <c r="C15" s="351">
        <v>0.4</v>
      </c>
      <c r="D15" s="351">
        <v>5.4</v>
      </c>
      <c r="E15" s="351">
        <v>50.2</v>
      </c>
      <c r="F15" s="351">
        <v>63.8</v>
      </c>
      <c r="G15" s="351">
        <v>22.1</v>
      </c>
      <c r="H15" s="351">
        <v>8.8000000000000007</v>
      </c>
      <c r="I15" s="351"/>
      <c r="J15" s="351">
        <v>5.6</v>
      </c>
      <c r="K15" s="351">
        <v>4.3</v>
      </c>
      <c r="L15" s="351">
        <v>3.9</v>
      </c>
      <c r="M15" s="351">
        <v>2.7</v>
      </c>
      <c r="N15" s="351">
        <v>2.1</v>
      </c>
      <c r="O15" s="351">
        <v>1.2</v>
      </c>
      <c r="P15" s="351">
        <v>0.8</v>
      </c>
      <c r="Q15" s="352"/>
    </row>
    <row r="16" spans="1:18" ht="24.95" customHeight="1">
      <c r="A16" s="375" t="s">
        <v>129</v>
      </c>
      <c r="B16" s="351">
        <v>15.1</v>
      </c>
      <c r="C16" s="351">
        <v>1.2</v>
      </c>
      <c r="D16" s="351">
        <v>15.7</v>
      </c>
      <c r="E16" s="351">
        <v>79</v>
      </c>
      <c r="F16" s="351">
        <v>46</v>
      </c>
      <c r="G16" s="351">
        <v>12.2</v>
      </c>
      <c r="H16" s="351">
        <v>5.6</v>
      </c>
      <c r="I16" s="351"/>
      <c r="J16" s="351">
        <v>4.8</v>
      </c>
      <c r="K16" s="351">
        <v>3.8</v>
      </c>
      <c r="L16" s="351">
        <v>2.5</v>
      </c>
      <c r="M16" s="351">
        <v>1.5</v>
      </c>
      <c r="N16" s="351">
        <v>0.8</v>
      </c>
      <c r="O16" s="351">
        <v>0.4</v>
      </c>
      <c r="P16" s="351">
        <v>0.1</v>
      </c>
      <c r="Q16" s="352"/>
    </row>
    <row r="17" spans="1:17" ht="24.95" customHeight="1">
      <c r="A17" s="438" t="s">
        <v>202</v>
      </c>
      <c r="B17" s="351"/>
      <c r="C17" s="351"/>
      <c r="D17" s="351"/>
      <c r="E17" s="351"/>
      <c r="F17" s="351"/>
      <c r="G17" s="351"/>
      <c r="H17" s="351"/>
      <c r="I17" s="351"/>
      <c r="J17" s="351"/>
      <c r="K17" s="351"/>
      <c r="L17" s="351"/>
      <c r="M17" s="351"/>
      <c r="N17" s="351"/>
      <c r="O17" s="351"/>
      <c r="P17" s="351"/>
      <c r="Q17" s="429" t="s">
        <v>202</v>
      </c>
    </row>
    <row r="18" spans="1:17" ht="24.95" customHeight="1">
      <c r="A18" s="375" t="s">
        <v>128</v>
      </c>
      <c r="B18" s="351">
        <v>15.4</v>
      </c>
      <c r="C18" s="351">
        <v>0.5</v>
      </c>
      <c r="D18" s="351">
        <v>5.3</v>
      </c>
      <c r="E18" s="351">
        <v>47.9</v>
      </c>
      <c r="F18" s="351">
        <v>62.7</v>
      </c>
      <c r="G18" s="351">
        <v>22.8</v>
      </c>
      <c r="H18" s="351">
        <v>8.8000000000000007</v>
      </c>
      <c r="I18" s="351"/>
      <c r="J18" s="351">
        <v>5.2</v>
      </c>
      <c r="K18" s="351">
        <v>4.0999999999999996</v>
      </c>
      <c r="L18" s="351">
        <v>3.4</v>
      </c>
      <c r="M18" s="351">
        <v>2.2999999999999998</v>
      </c>
      <c r="N18" s="351">
        <v>2</v>
      </c>
      <c r="O18" s="351">
        <v>1.2</v>
      </c>
      <c r="P18" s="351">
        <v>0.7</v>
      </c>
      <c r="Q18" s="352"/>
    </row>
    <row r="19" spans="1:17" ht="24.95" customHeight="1">
      <c r="A19" s="375" t="s">
        <v>129</v>
      </c>
      <c r="B19" s="351">
        <v>14.6</v>
      </c>
      <c r="C19" s="351">
        <v>1.3</v>
      </c>
      <c r="D19" s="351">
        <v>15.2</v>
      </c>
      <c r="E19" s="351">
        <v>77.8</v>
      </c>
      <c r="F19" s="351">
        <v>46.9</v>
      </c>
      <c r="G19" s="351">
        <v>12.3</v>
      </c>
      <c r="H19" s="351">
        <v>5.7</v>
      </c>
      <c r="I19" s="351"/>
      <c r="J19" s="351">
        <v>4.4000000000000004</v>
      </c>
      <c r="K19" s="351">
        <v>3.5</v>
      </c>
      <c r="L19" s="351">
        <v>2.2999999999999998</v>
      </c>
      <c r="M19" s="351">
        <v>1.2</v>
      </c>
      <c r="N19" s="351">
        <v>0.9</v>
      </c>
      <c r="O19" s="351">
        <v>0.5</v>
      </c>
      <c r="P19" s="351">
        <v>0.1</v>
      </c>
      <c r="Q19" s="352"/>
    </row>
    <row r="20" spans="1:17" s="320" customFormat="1" ht="24.95" customHeight="1">
      <c r="A20" s="428" t="s">
        <v>203</v>
      </c>
      <c r="B20" s="409"/>
      <c r="C20" s="409"/>
      <c r="D20" s="409"/>
      <c r="E20" s="409"/>
      <c r="F20" s="409"/>
      <c r="G20" s="409"/>
      <c r="H20" s="409"/>
      <c r="I20" s="409"/>
      <c r="J20" s="409"/>
      <c r="K20" s="409"/>
      <c r="L20" s="409"/>
      <c r="M20" s="409"/>
      <c r="N20" s="409"/>
      <c r="O20" s="409"/>
      <c r="P20" s="409"/>
      <c r="Q20" s="429" t="s">
        <v>203</v>
      </c>
    </row>
    <row r="21" spans="1:17" s="320" customFormat="1" ht="24.95" customHeight="1">
      <c r="A21" s="375" t="s">
        <v>128</v>
      </c>
      <c r="B21" s="409">
        <v>14.5</v>
      </c>
      <c r="C21" s="409">
        <v>0.5</v>
      </c>
      <c r="D21" s="409">
        <v>5.4</v>
      </c>
      <c r="E21" s="409">
        <v>43.4</v>
      </c>
      <c r="F21" s="409">
        <v>60.4</v>
      </c>
      <c r="G21" s="409">
        <v>22.7</v>
      </c>
      <c r="H21" s="409">
        <v>9.1999999999999993</v>
      </c>
      <c r="I21" s="410"/>
      <c r="J21" s="409">
        <v>5.2</v>
      </c>
      <c r="K21" s="409">
        <v>4</v>
      </c>
      <c r="L21" s="409">
        <v>3.3</v>
      </c>
      <c r="M21" s="409">
        <v>2.4</v>
      </c>
      <c r="N21" s="409">
        <v>1.6</v>
      </c>
      <c r="O21" s="409">
        <v>1.1000000000000001</v>
      </c>
      <c r="P21" s="409">
        <v>0.6</v>
      </c>
      <c r="Q21" s="354"/>
    </row>
    <row r="22" spans="1:17" s="320" customFormat="1" ht="24.95" customHeight="1">
      <c r="A22" s="375" t="s">
        <v>129</v>
      </c>
      <c r="B22" s="409">
        <v>13.9</v>
      </c>
      <c r="C22" s="409">
        <v>1.4</v>
      </c>
      <c r="D22" s="409">
        <v>14</v>
      </c>
      <c r="E22" s="409">
        <v>71.900000000000006</v>
      </c>
      <c r="F22" s="409">
        <v>46.6</v>
      </c>
      <c r="G22" s="409">
        <v>13.2</v>
      </c>
      <c r="H22" s="409">
        <v>5.8</v>
      </c>
      <c r="I22" s="410"/>
      <c r="J22" s="409">
        <v>4.5</v>
      </c>
      <c r="K22" s="409">
        <v>3.7</v>
      </c>
      <c r="L22" s="409">
        <v>2.5</v>
      </c>
      <c r="M22" s="409">
        <v>1.3</v>
      </c>
      <c r="N22" s="409">
        <v>0.8</v>
      </c>
      <c r="O22" s="409">
        <v>0.4</v>
      </c>
      <c r="P22" s="409">
        <v>0.1</v>
      </c>
      <c r="Q22" s="354"/>
    </row>
    <row r="23" spans="1:17" s="320" customFormat="1" ht="24.95" customHeight="1">
      <c r="A23" s="1097" t="s">
        <v>687</v>
      </c>
      <c r="B23" s="411"/>
      <c r="C23" s="411"/>
      <c r="D23" s="411"/>
      <c r="E23" s="411"/>
      <c r="F23" s="411"/>
      <c r="G23" s="411"/>
      <c r="H23" s="411"/>
      <c r="I23" s="412"/>
      <c r="J23" s="411"/>
      <c r="K23" s="411"/>
      <c r="L23" s="411"/>
      <c r="M23" s="411"/>
      <c r="N23" s="411"/>
      <c r="O23" s="411"/>
      <c r="P23" s="411"/>
      <c r="Q23" s="1099" t="s">
        <v>687</v>
      </c>
    </row>
    <row r="24" spans="1:17" s="320" customFormat="1" ht="24.95" customHeight="1">
      <c r="A24" s="1098" t="s">
        <v>688</v>
      </c>
      <c r="B24" s="1095">
        <v>14.2</v>
      </c>
      <c r="C24" s="1095">
        <v>0.4</v>
      </c>
      <c r="D24" s="1095">
        <v>5.2</v>
      </c>
      <c r="E24" s="1095">
        <v>41.9</v>
      </c>
      <c r="F24" s="1095">
        <v>61.5</v>
      </c>
      <c r="G24" s="1095">
        <v>23.4</v>
      </c>
      <c r="H24" s="1095">
        <v>9.3000000000000007</v>
      </c>
      <c r="I24" s="1096"/>
      <c r="J24" s="1095">
        <v>5.2</v>
      </c>
      <c r="K24" s="1095">
        <v>3.9</v>
      </c>
      <c r="L24" s="1095">
        <v>3</v>
      </c>
      <c r="M24" s="1095">
        <v>2.5</v>
      </c>
      <c r="N24" s="1095">
        <v>1.8</v>
      </c>
      <c r="O24" s="1095">
        <v>1.5</v>
      </c>
      <c r="P24" s="1095">
        <v>0.6</v>
      </c>
      <c r="Q24" s="1099" t="s">
        <v>137</v>
      </c>
    </row>
    <row r="25" spans="1:17" s="320" customFormat="1" ht="24.95" customHeight="1">
      <c r="A25" s="1098" t="s">
        <v>689</v>
      </c>
      <c r="B25" s="1095">
        <v>13.6</v>
      </c>
      <c r="C25" s="1095">
        <v>1.2</v>
      </c>
      <c r="D25" s="1095">
        <v>13.8</v>
      </c>
      <c r="E25" s="1095">
        <v>71.2</v>
      </c>
      <c r="F25" s="1095">
        <v>47.6</v>
      </c>
      <c r="G25" s="1095">
        <v>13.9</v>
      </c>
      <c r="H25" s="1095">
        <v>5.9</v>
      </c>
      <c r="I25" s="1096"/>
      <c r="J25" s="1095">
        <v>4.3</v>
      </c>
      <c r="K25" s="1095">
        <v>3.5</v>
      </c>
      <c r="L25" s="1095">
        <v>2.5</v>
      </c>
      <c r="M25" s="1095">
        <v>1.7</v>
      </c>
      <c r="N25" s="1095">
        <v>0.8</v>
      </c>
      <c r="O25" s="1095">
        <v>0.5</v>
      </c>
      <c r="P25" s="1095">
        <v>0.1</v>
      </c>
      <c r="Q25" s="1099" t="s">
        <v>690</v>
      </c>
    </row>
    <row r="26" spans="1:17">
      <c r="A26" s="355"/>
      <c r="B26" s="356"/>
      <c r="C26" s="356"/>
      <c r="D26" s="356"/>
      <c r="E26" s="357"/>
      <c r="F26" s="356"/>
      <c r="G26" s="358"/>
      <c r="H26" s="358"/>
      <c r="I26" s="414"/>
      <c r="J26" s="356"/>
      <c r="K26" s="356"/>
      <c r="L26" s="356"/>
      <c r="M26" s="356"/>
      <c r="N26" s="356"/>
      <c r="O26" s="356"/>
      <c r="P26" s="356"/>
      <c r="Q26" s="364"/>
    </row>
    <row r="27" spans="1:17">
      <c r="A27" s="359" t="s">
        <v>346</v>
      </c>
      <c r="B27" s="360"/>
      <c r="C27" s="360"/>
      <c r="D27" s="360"/>
      <c r="E27" s="361"/>
      <c r="F27" s="360"/>
      <c r="G27" s="334"/>
      <c r="H27" s="334"/>
      <c r="I27" s="333"/>
      <c r="J27" s="360"/>
      <c r="K27" s="360"/>
      <c r="L27" s="360"/>
      <c r="M27" s="360"/>
      <c r="N27" s="360"/>
      <c r="O27" s="360"/>
      <c r="P27" s="360"/>
      <c r="Q27" s="332" t="s">
        <v>312</v>
      </c>
    </row>
    <row r="28" spans="1:17">
      <c r="A28" s="377" t="s">
        <v>347</v>
      </c>
      <c r="B28" s="360"/>
      <c r="C28" s="360"/>
      <c r="D28" s="361"/>
      <c r="E28" s="360"/>
      <c r="F28" s="334"/>
      <c r="G28" s="362"/>
      <c r="H28" s="362"/>
      <c r="I28" s="360"/>
      <c r="J28" s="360"/>
      <c r="K28" s="360"/>
      <c r="L28" s="360"/>
      <c r="M28" s="335"/>
      <c r="N28" s="333"/>
      <c r="O28" s="333"/>
      <c r="P28" s="333"/>
      <c r="Q28" s="333"/>
    </row>
    <row r="29" spans="1:17">
      <c r="A29" s="333"/>
      <c r="B29" s="362"/>
      <c r="C29" s="362"/>
      <c r="D29" s="362"/>
      <c r="E29" s="362"/>
      <c r="F29" s="362"/>
      <c r="G29" s="362"/>
      <c r="H29" s="362"/>
      <c r="I29" s="362"/>
      <c r="J29" s="362"/>
      <c r="K29" s="362"/>
      <c r="L29" s="362"/>
      <c r="M29" s="362"/>
      <c r="N29" s="363"/>
      <c r="O29" s="363"/>
      <c r="P29" s="363" t="s">
        <v>0</v>
      </c>
      <c r="Q29" s="331"/>
    </row>
    <row r="30" spans="1:17">
      <c r="A30" s="329"/>
      <c r="B30" s="329"/>
      <c r="C30" s="329"/>
      <c r="D30" s="329"/>
      <c r="E30" s="329"/>
      <c r="F30" s="329"/>
      <c r="G30" s="329"/>
      <c r="H30" s="329"/>
      <c r="I30" s="329"/>
      <c r="J30" s="329"/>
      <c r="K30" s="329"/>
      <c r="L30" s="329"/>
      <c r="M30" s="329"/>
      <c r="N30" s="329"/>
      <c r="O30" s="329"/>
      <c r="P30" s="329"/>
      <c r="Q30" s="329"/>
    </row>
    <row r="31" spans="1:17">
      <c r="A31" s="329"/>
      <c r="B31" s="329"/>
      <c r="C31" s="329"/>
      <c r="D31" s="329"/>
      <c r="E31" s="330"/>
      <c r="F31" s="329"/>
      <c r="G31" s="329"/>
      <c r="H31" s="329"/>
      <c r="I31" s="329"/>
      <c r="J31" s="329"/>
      <c r="K31" s="329"/>
      <c r="L31" s="329"/>
      <c r="M31" s="329"/>
      <c r="N31" s="329"/>
      <c r="O31" s="329"/>
      <c r="P31" s="329"/>
      <c r="Q31" s="329"/>
    </row>
    <row r="33" spans="3:12">
      <c r="C33" s="329"/>
      <c r="D33" s="329"/>
      <c r="E33" s="329"/>
      <c r="F33" s="329"/>
      <c r="G33" s="329"/>
      <c r="H33" s="329"/>
      <c r="I33" s="329"/>
      <c r="J33" s="329"/>
      <c r="K33" s="329"/>
      <c r="L33" s="330"/>
    </row>
    <row r="47" spans="3:12">
      <c r="C47" s="330"/>
      <c r="D47" s="329"/>
      <c r="E47" s="329"/>
      <c r="F47" s="329"/>
      <c r="G47" s="329"/>
      <c r="H47" s="329"/>
      <c r="I47" s="329"/>
      <c r="J47" s="329"/>
      <c r="K47" s="329"/>
      <c r="L47" s="329"/>
    </row>
  </sheetData>
  <mergeCells count="2">
    <mergeCell ref="A2:I2"/>
    <mergeCell ref="J2:Q2"/>
  </mergeCells>
  <phoneticPr fontId="51" type="noConversion"/>
  <pageMargins left="0.7" right="0.7" top="0.75" bottom="0.75" header="0.3" footer="0.3"/>
  <pageSetup paperSize="9" orientation="portrait" r:id="rId1"/>
  <ignoredErrors>
    <ignoredError sqref="Q8:Q22 A8:A23 Q23:Q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zoomScaleNormal="100" zoomScaleSheetLayoutView="100" workbookViewId="0">
      <selection activeCell="A2" sqref="A2:I2"/>
    </sheetView>
  </sheetViews>
  <sheetFormatPr defaultRowHeight="16.5"/>
  <cols>
    <col min="9" max="9" width="3.625" customWidth="1"/>
  </cols>
  <sheetData>
    <row r="1" spans="1:18" ht="20.25">
      <c r="A1" s="392"/>
      <c r="B1" s="393"/>
      <c r="C1" s="392"/>
      <c r="D1" s="392"/>
      <c r="E1" s="392"/>
      <c r="F1" s="392"/>
      <c r="G1" s="394"/>
      <c r="H1" s="394"/>
      <c r="I1" s="392"/>
      <c r="J1" s="392"/>
      <c r="K1" s="392"/>
      <c r="L1" s="392"/>
      <c r="M1" s="392"/>
      <c r="N1" s="392"/>
      <c r="O1" s="392"/>
      <c r="P1" s="392"/>
      <c r="Q1" s="395"/>
      <c r="R1" s="395"/>
    </row>
    <row r="2" spans="1:18" ht="20.25">
      <c r="A2" s="1157" t="s">
        <v>354</v>
      </c>
      <c r="B2" s="1157"/>
      <c r="C2" s="1157"/>
      <c r="D2" s="1157"/>
      <c r="E2" s="1157"/>
      <c r="F2" s="1157"/>
      <c r="G2" s="1157"/>
      <c r="H2" s="1157"/>
      <c r="I2" s="1157"/>
      <c r="J2" s="1158" t="s">
        <v>349</v>
      </c>
      <c r="K2" s="1158"/>
      <c r="L2" s="1158"/>
      <c r="M2" s="1158"/>
      <c r="N2" s="1158"/>
      <c r="O2" s="1158"/>
      <c r="P2" s="1158"/>
      <c r="Q2" s="1158"/>
      <c r="R2" s="396"/>
    </row>
    <row r="3" spans="1:18" ht="17.25" thickBot="1">
      <c r="A3" s="397" t="s">
        <v>323</v>
      </c>
      <c r="B3" s="397"/>
      <c r="C3" s="397"/>
      <c r="D3" s="397"/>
      <c r="E3" s="397"/>
      <c r="F3" s="397"/>
      <c r="G3" s="398"/>
      <c r="H3" s="398"/>
      <c r="I3" s="397"/>
      <c r="J3" s="399"/>
      <c r="K3" s="397"/>
      <c r="L3" s="397"/>
      <c r="M3" s="397"/>
      <c r="N3" s="397"/>
      <c r="O3" s="397"/>
      <c r="P3" s="397"/>
      <c r="Q3" s="400" t="s">
        <v>324</v>
      </c>
      <c r="R3" s="401"/>
    </row>
    <row r="4" spans="1:18" ht="17.25" thickTop="1">
      <c r="A4" s="434" t="s">
        <v>10</v>
      </c>
      <c r="B4" s="433" t="s">
        <v>350</v>
      </c>
      <c r="C4" s="423" t="s">
        <v>326</v>
      </c>
      <c r="D4" s="433" t="s">
        <v>327</v>
      </c>
      <c r="E4" s="433" t="s">
        <v>328</v>
      </c>
      <c r="F4" s="433" t="s">
        <v>329</v>
      </c>
      <c r="G4" s="433" t="s">
        <v>330</v>
      </c>
      <c r="H4" s="433" t="s">
        <v>331</v>
      </c>
      <c r="I4" s="430"/>
      <c r="J4" s="435" t="s">
        <v>332</v>
      </c>
      <c r="K4" s="433" t="s">
        <v>333</v>
      </c>
      <c r="L4" s="433" t="s">
        <v>334</v>
      </c>
      <c r="M4" s="433" t="s">
        <v>335</v>
      </c>
      <c r="N4" s="433" t="s">
        <v>336</v>
      </c>
      <c r="O4" s="433" t="s">
        <v>337</v>
      </c>
      <c r="P4" s="423" t="s">
        <v>338</v>
      </c>
      <c r="Q4" s="433" t="s">
        <v>21</v>
      </c>
      <c r="R4" s="435"/>
    </row>
    <row r="5" spans="1:18">
      <c r="A5" s="434" t="s">
        <v>339</v>
      </c>
      <c r="B5" s="433" t="s">
        <v>351</v>
      </c>
      <c r="C5" s="424"/>
      <c r="D5" s="402"/>
      <c r="E5" s="402"/>
      <c r="F5" s="402"/>
      <c r="G5" s="402"/>
      <c r="H5" s="433"/>
      <c r="I5" s="435"/>
      <c r="J5" s="403"/>
      <c r="K5" s="402"/>
      <c r="L5" s="402"/>
      <c r="M5" s="402"/>
      <c r="N5" s="402"/>
      <c r="O5" s="402"/>
      <c r="P5" s="402" t="s">
        <v>341</v>
      </c>
      <c r="Q5" s="433"/>
      <c r="R5" s="435"/>
    </row>
    <row r="6" spans="1:18">
      <c r="A6" s="404" t="s">
        <v>342</v>
      </c>
      <c r="B6" s="425" t="s">
        <v>352</v>
      </c>
      <c r="C6" s="426" t="s">
        <v>341</v>
      </c>
      <c r="D6" s="425" t="s">
        <v>341</v>
      </c>
      <c r="E6" s="425" t="s">
        <v>341</v>
      </c>
      <c r="F6" s="425" t="s">
        <v>341</v>
      </c>
      <c r="G6" s="425" t="s">
        <v>341</v>
      </c>
      <c r="H6" s="425" t="s">
        <v>341</v>
      </c>
      <c r="I6" s="1074"/>
      <c r="J6" s="427" t="s">
        <v>341</v>
      </c>
      <c r="K6" s="425" t="s">
        <v>341</v>
      </c>
      <c r="L6" s="425" t="s">
        <v>341</v>
      </c>
      <c r="M6" s="425" t="s">
        <v>341</v>
      </c>
      <c r="N6" s="425" t="s">
        <v>341</v>
      </c>
      <c r="O6" s="425" t="s">
        <v>341</v>
      </c>
      <c r="P6" s="405" t="s">
        <v>344</v>
      </c>
      <c r="Q6" s="406" t="s">
        <v>345</v>
      </c>
      <c r="R6" s="407"/>
    </row>
    <row r="7" spans="1:18">
      <c r="A7" s="434"/>
      <c r="B7" s="403"/>
      <c r="C7" s="435"/>
      <c r="D7" s="435"/>
      <c r="E7" s="435"/>
      <c r="F7" s="403"/>
      <c r="G7" s="435"/>
      <c r="H7" s="435"/>
      <c r="I7" s="435"/>
      <c r="J7" s="403"/>
      <c r="K7" s="435"/>
      <c r="L7" s="435"/>
      <c r="M7" s="435"/>
      <c r="N7" s="403"/>
      <c r="O7" s="403"/>
      <c r="P7" s="435"/>
      <c r="Q7" s="408"/>
      <c r="R7" s="435"/>
    </row>
    <row r="8" spans="1:18" ht="24.95" customHeight="1">
      <c r="A8" s="428" t="s">
        <v>199</v>
      </c>
      <c r="B8" s="431" t="s">
        <v>0</v>
      </c>
      <c r="C8" s="431"/>
      <c r="D8" s="431"/>
      <c r="E8" s="431"/>
      <c r="F8" s="431"/>
      <c r="G8" s="431"/>
      <c r="H8" s="431"/>
      <c r="I8" s="431"/>
      <c r="J8" s="431"/>
      <c r="K8" s="431"/>
      <c r="L8" s="431"/>
      <c r="M8" s="431"/>
      <c r="N8" s="431"/>
      <c r="O8" s="431"/>
      <c r="P8" s="431"/>
      <c r="Q8" s="429" t="s">
        <v>199</v>
      </c>
      <c r="R8" s="389"/>
    </row>
    <row r="9" spans="1:18" ht="24.95" customHeight="1">
      <c r="A9" s="436" t="s">
        <v>128</v>
      </c>
      <c r="B9" s="409">
        <v>5.9</v>
      </c>
      <c r="C9" s="409">
        <v>0</v>
      </c>
      <c r="D9" s="409">
        <v>0.5</v>
      </c>
      <c r="E9" s="409">
        <v>2.9</v>
      </c>
      <c r="F9" s="409">
        <v>6.2</v>
      </c>
      <c r="G9" s="409">
        <v>8.6</v>
      </c>
      <c r="H9" s="409">
        <v>9.8000000000000007</v>
      </c>
      <c r="I9" s="409"/>
      <c r="J9" s="409">
        <v>9.9</v>
      </c>
      <c r="K9" s="409">
        <v>8.3000000000000007</v>
      </c>
      <c r="L9" s="409">
        <v>6.6</v>
      </c>
      <c r="M9" s="409">
        <v>4.9000000000000004</v>
      </c>
      <c r="N9" s="409">
        <v>3.3</v>
      </c>
      <c r="O9" s="409">
        <v>2.2000000000000002</v>
      </c>
      <c r="P9" s="409">
        <v>1.1000000000000001</v>
      </c>
      <c r="Q9" s="1072"/>
      <c r="R9" s="410"/>
    </row>
    <row r="10" spans="1:18" ht="24.95" customHeight="1">
      <c r="A10" s="436" t="s">
        <v>129</v>
      </c>
      <c r="B10" s="409">
        <v>5.8</v>
      </c>
      <c r="C10" s="409">
        <v>0.1</v>
      </c>
      <c r="D10" s="409">
        <v>1.7</v>
      </c>
      <c r="E10" s="409">
        <v>5.7</v>
      </c>
      <c r="F10" s="409">
        <v>8.6</v>
      </c>
      <c r="G10" s="409">
        <v>9.9</v>
      </c>
      <c r="H10" s="409">
        <v>10</v>
      </c>
      <c r="I10" s="409"/>
      <c r="J10" s="409">
        <v>8.8000000000000007</v>
      </c>
      <c r="K10" s="409">
        <v>6.6</v>
      </c>
      <c r="L10" s="409">
        <v>4.3</v>
      </c>
      <c r="M10" s="409">
        <v>2.6</v>
      </c>
      <c r="N10" s="409">
        <v>1.6</v>
      </c>
      <c r="O10" s="409">
        <v>0.6</v>
      </c>
      <c r="P10" s="409">
        <v>0.1</v>
      </c>
      <c r="Q10" s="1072"/>
      <c r="R10" s="410"/>
    </row>
    <row r="11" spans="1:18" ht="24.95" customHeight="1">
      <c r="A11" s="428" t="s">
        <v>200</v>
      </c>
      <c r="B11" s="431"/>
      <c r="C11" s="431"/>
      <c r="D11" s="431"/>
      <c r="E11" s="431"/>
      <c r="F11" s="431"/>
      <c r="G11" s="431"/>
      <c r="H11" s="431"/>
      <c r="I11" s="431"/>
      <c r="J11" s="431"/>
      <c r="K11" s="431"/>
      <c r="L11" s="431"/>
      <c r="M11" s="431"/>
      <c r="N11" s="431"/>
      <c r="O11" s="431"/>
      <c r="P11" s="431"/>
      <c r="Q11" s="429" t="s">
        <v>200</v>
      </c>
      <c r="R11" s="389"/>
    </row>
    <row r="12" spans="1:18" ht="24.95" customHeight="1">
      <c r="A12" s="436" t="s">
        <v>128</v>
      </c>
      <c r="B12" s="409">
        <v>5.9</v>
      </c>
      <c r="C12" s="409">
        <v>0</v>
      </c>
      <c r="D12" s="409">
        <v>0.5</v>
      </c>
      <c r="E12" s="409">
        <v>2.7</v>
      </c>
      <c r="F12" s="409">
        <v>6.2</v>
      </c>
      <c r="G12" s="409">
        <v>8.4</v>
      </c>
      <c r="H12" s="409">
        <v>9.6</v>
      </c>
      <c r="I12" s="409"/>
      <c r="J12" s="409">
        <v>10</v>
      </c>
      <c r="K12" s="409">
        <v>8.8000000000000007</v>
      </c>
      <c r="L12" s="409">
        <v>6.7</v>
      </c>
      <c r="M12" s="409">
        <v>4.9000000000000004</v>
      </c>
      <c r="N12" s="409">
        <v>3.7</v>
      </c>
      <c r="O12" s="409">
        <v>2.2999999999999998</v>
      </c>
      <c r="P12" s="409">
        <v>1.2</v>
      </c>
      <c r="Q12" s="1072"/>
      <c r="R12" s="410"/>
    </row>
    <row r="13" spans="1:18" ht="24.95" customHeight="1">
      <c r="A13" s="436" t="s">
        <v>129</v>
      </c>
      <c r="B13" s="409">
        <v>5.7</v>
      </c>
      <c r="C13" s="409">
        <v>0.1</v>
      </c>
      <c r="D13" s="409">
        <v>1.6</v>
      </c>
      <c r="E13" s="409">
        <v>5.5</v>
      </c>
      <c r="F13" s="409">
        <v>8.5</v>
      </c>
      <c r="G13" s="409">
        <v>9.8000000000000007</v>
      </c>
      <c r="H13" s="409">
        <v>9.8000000000000007</v>
      </c>
      <c r="I13" s="409"/>
      <c r="J13" s="409">
        <v>9.3000000000000007</v>
      </c>
      <c r="K13" s="409">
        <v>6.6</v>
      </c>
      <c r="L13" s="409">
        <v>4.5999999999999996</v>
      </c>
      <c r="M13" s="409">
        <v>2.7</v>
      </c>
      <c r="N13" s="409">
        <v>1.5</v>
      </c>
      <c r="O13" s="409">
        <v>0.7</v>
      </c>
      <c r="P13" s="409">
        <v>0.2</v>
      </c>
      <c r="Q13" s="1072"/>
      <c r="R13" s="410"/>
    </row>
    <row r="14" spans="1:18" ht="24.95" customHeight="1">
      <c r="A14" s="428" t="s">
        <v>201</v>
      </c>
      <c r="B14" s="431"/>
      <c r="C14" s="431"/>
      <c r="D14" s="431"/>
      <c r="E14" s="431"/>
      <c r="F14" s="431"/>
      <c r="G14" s="431"/>
      <c r="H14" s="431"/>
      <c r="I14" s="431"/>
      <c r="J14" s="431"/>
      <c r="K14" s="431"/>
      <c r="L14" s="431"/>
      <c r="M14" s="431"/>
      <c r="N14" s="431"/>
      <c r="O14" s="431"/>
      <c r="P14" s="431"/>
      <c r="Q14" s="429" t="s">
        <v>201</v>
      </c>
      <c r="R14" s="432"/>
    </row>
    <row r="15" spans="1:18" ht="24.95" customHeight="1">
      <c r="A15" s="436" t="s">
        <v>128</v>
      </c>
      <c r="B15" s="409">
        <v>5.8</v>
      </c>
      <c r="C15" s="409">
        <v>0</v>
      </c>
      <c r="D15" s="409">
        <v>0.6</v>
      </c>
      <c r="E15" s="409">
        <v>2.4</v>
      </c>
      <c r="F15" s="409">
        <v>5.7</v>
      </c>
      <c r="G15" s="409">
        <v>8</v>
      </c>
      <c r="H15" s="409">
        <v>9.5</v>
      </c>
      <c r="I15" s="409"/>
      <c r="J15" s="409">
        <v>10.1</v>
      </c>
      <c r="K15" s="409">
        <v>8.9</v>
      </c>
      <c r="L15" s="409">
        <v>6.8</v>
      </c>
      <c r="M15" s="409">
        <v>4.8</v>
      </c>
      <c r="N15" s="409">
        <v>3.7</v>
      </c>
      <c r="O15" s="409">
        <v>2.2999999999999998</v>
      </c>
      <c r="P15" s="409">
        <v>1.2</v>
      </c>
      <c r="Q15" s="1073"/>
      <c r="R15" s="412"/>
    </row>
    <row r="16" spans="1:18" ht="24.95" customHeight="1">
      <c r="A16" s="436" t="s">
        <v>129</v>
      </c>
      <c r="B16" s="409">
        <v>5.7</v>
      </c>
      <c r="C16" s="409">
        <v>0.1</v>
      </c>
      <c r="D16" s="409">
        <v>1.6</v>
      </c>
      <c r="E16" s="409">
        <v>5</v>
      </c>
      <c r="F16" s="409">
        <v>8.3000000000000007</v>
      </c>
      <c r="G16" s="409">
        <v>9.4</v>
      </c>
      <c r="H16" s="409">
        <v>10</v>
      </c>
      <c r="I16" s="409"/>
      <c r="J16" s="409">
        <v>9.4</v>
      </c>
      <c r="K16" s="409">
        <v>6.8</v>
      </c>
      <c r="L16" s="409">
        <v>4.3</v>
      </c>
      <c r="M16" s="409">
        <v>2.8</v>
      </c>
      <c r="N16" s="409">
        <v>1.7</v>
      </c>
      <c r="O16" s="409">
        <v>0.8</v>
      </c>
      <c r="P16" s="409">
        <v>0.2</v>
      </c>
      <c r="Q16" s="1073"/>
      <c r="R16" s="412"/>
    </row>
    <row r="17" spans="1:18" ht="24.95" customHeight="1">
      <c r="A17" s="438" t="s">
        <v>202</v>
      </c>
      <c r="B17" s="409"/>
      <c r="C17" s="409"/>
      <c r="D17" s="409"/>
      <c r="E17" s="409"/>
      <c r="F17" s="409"/>
      <c r="G17" s="409"/>
      <c r="H17" s="409"/>
      <c r="I17" s="409"/>
      <c r="J17" s="409"/>
      <c r="K17" s="409"/>
      <c r="L17" s="409"/>
      <c r="M17" s="409"/>
      <c r="N17" s="409"/>
      <c r="O17" s="409"/>
      <c r="P17" s="409"/>
      <c r="Q17" s="1073" t="s">
        <v>202</v>
      </c>
      <c r="R17" s="412"/>
    </row>
    <row r="18" spans="1:18" ht="24.95" customHeight="1">
      <c r="A18" s="436" t="s">
        <v>128</v>
      </c>
      <c r="B18" s="409">
        <v>5.7</v>
      </c>
      <c r="C18" s="409">
        <v>0</v>
      </c>
      <c r="D18" s="409">
        <v>0.5</v>
      </c>
      <c r="E18" s="409">
        <v>2.4</v>
      </c>
      <c r="F18" s="409">
        <v>5.7</v>
      </c>
      <c r="G18" s="409">
        <v>7.9</v>
      </c>
      <c r="H18" s="409">
        <v>9.1999999999999993</v>
      </c>
      <c r="I18" s="409"/>
      <c r="J18" s="409">
        <v>10</v>
      </c>
      <c r="K18" s="409">
        <v>8.9</v>
      </c>
      <c r="L18" s="409">
        <v>6.8</v>
      </c>
      <c r="M18" s="409">
        <v>4.8</v>
      </c>
      <c r="N18" s="409">
        <v>3.7</v>
      </c>
      <c r="O18" s="409">
        <v>2.7</v>
      </c>
      <c r="P18" s="409">
        <v>1.4</v>
      </c>
      <c r="Q18" s="1073"/>
      <c r="R18" s="412"/>
    </row>
    <row r="19" spans="1:18" ht="24.95" customHeight="1">
      <c r="A19" s="436" t="s">
        <v>129</v>
      </c>
      <c r="B19" s="409">
        <v>5.6</v>
      </c>
      <c r="C19" s="409">
        <v>0.1</v>
      </c>
      <c r="D19" s="409">
        <v>1.4</v>
      </c>
      <c r="E19" s="409">
        <v>4.9000000000000004</v>
      </c>
      <c r="F19" s="409">
        <v>8.1</v>
      </c>
      <c r="G19" s="409">
        <v>9.3000000000000007</v>
      </c>
      <c r="H19" s="409">
        <v>9.9</v>
      </c>
      <c r="I19" s="409"/>
      <c r="J19" s="409">
        <v>9.5</v>
      </c>
      <c r="K19" s="409">
        <v>7</v>
      </c>
      <c r="L19" s="409">
        <v>4.5</v>
      </c>
      <c r="M19" s="409">
        <v>3</v>
      </c>
      <c r="N19" s="409">
        <v>1.7</v>
      </c>
      <c r="O19" s="409">
        <v>0.9</v>
      </c>
      <c r="P19" s="409">
        <v>0.2</v>
      </c>
      <c r="Q19" s="1073"/>
      <c r="R19" s="412"/>
    </row>
    <row r="20" spans="1:18" s="320" customFormat="1" ht="24.95" customHeight="1">
      <c r="A20" s="428" t="s">
        <v>203</v>
      </c>
      <c r="B20" s="431"/>
      <c r="C20" s="431"/>
      <c r="D20" s="431"/>
      <c r="E20" s="431"/>
      <c r="F20" s="431"/>
      <c r="G20" s="431"/>
      <c r="H20" s="431"/>
      <c r="I20" s="431"/>
      <c r="J20" s="431"/>
      <c r="K20" s="431"/>
      <c r="L20" s="431"/>
      <c r="M20" s="431"/>
      <c r="N20" s="431"/>
      <c r="O20" s="431"/>
      <c r="P20" s="431"/>
      <c r="Q20" s="429" t="s">
        <v>203</v>
      </c>
      <c r="R20" s="432"/>
    </row>
    <row r="21" spans="1:18" s="320" customFormat="1" ht="24.95" customHeight="1">
      <c r="A21" s="436" t="s">
        <v>128</v>
      </c>
      <c r="B21" s="409">
        <v>5.6</v>
      </c>
      <c r="C21" s="409">
        <v>0</v>
      </c>
      <c r="D21" s="409">
        <v>0.6</v>
      </c>
      <c r="E21" s="409">
        <v>2.2999999999999998</v>
      </c>
      <c r="F21" s="409">
        <v>5.8</v>
      </c>
      <c r="G21" s="409">
        <v>7.9</v>
      </c>
      <c r="H21" s="409">
        <v>9.1999999999999993</v>
      </c>
      <c r="I21" s="409"/>
      <c r="J21" s="409">
        <v>10</v>
      </c>
      <c r="K21" s="409">
        <v>8.6</v>
      </c>
      <c r="L21" s="409">
        <v>6.8</v>
      </c>
      <c r="M21" s="409">
        <v>4.5999999999999996</v>
      </c>
      <c r="N21" s="409">
        <v>3.8</v>
      </c>
      <c r="O21" s="409">
        <v>2.6</v>
      </c>
      <c r="P21" s="409">
        <v>1.2</v>
      </c>
      <c r="Q21" s="1073"/>
      <c r="R21" s="412"/>
    </row>
    <row r="22" spans="1:18" s="320" customFormat="1" ht="24.95" customHeight="1">
      <c r="A22" s="436" t="s">
        <v>129</v>
      </c>
      <c r="B22" s="409">
        <v>5.5</v>
      </c>
      <c r="C22" s="409">
        <v>0</v>
      </c>
      <c r="D22" s="409">
        <v>1.4</v>
      </c>
      <c r="E22" s="409">
        <v>4.8</v>
      </c>
      <c r="F22" s="409">
        <v>8</v>
      </c>
      <c r="G22" s="409">
        <v>9.1999999999999993</v>
      </c>
      <c r="H22" s="409">
        <v>10</v>
      </c>
      <c r="I22" s="409"/>
      <c r="J22" s="409">
        <v>9.4</v>
      </c>
      <c r="K22" s="409">
        <v>6.8</v>
      </c>
      <c r="L22" s="409">
        <v>4.5</v>
      </c>
      <c r="M22" s="409">
        <v>3.1</v>
      </c>
      <c r="N22" s="409">
        <v>2.1</v>
      </c>
      <c r="O22" s="409">
        <v>0.9</v>
      </c>
      <c r="P22" s="409">
        <v>0.2</v>
      </c>
      <c r="Q22" s="1073"/>
      <c r="R22" s="412"/>
    </row>
    <row r="23" spans="1:18" s="320" customFormat="1" ht="24.95" customHeight="1">
      <c r="A23" s="1097" t="s">
        <v>691</v>
      </c>
      <c r="B23" s="411"/>
      <c r="C23" s="411"/>
      <c r="D23" s="411"/>
      <c r="E23" s="411"/>
      <c r="F23" s="411"/>
      <c r="G23" s="411"/>
      <c r="H23" s="411"/>
      <c r="I23" s="411"/>
      <c r="J23" s="411"/>
      <c r="K23" s="411"/>
      <c r="L23" s="411"/>
      <c r="M23" s="411"/>
      <c r="N23" s="411"/>
      <c r="O23" s="411"/>
      <c r="P23" s="411"/>
      <c r="Q23" s="1072" t="s">
        <v>681</v>
      </c>
      <c r="R23" s="412"/>
    </row>
    <row r="24" spans="1:18" s="320" customFormat="1" ht="24.95" customHeight="1">
      <c r="A24" s="1098" t="s">
        <v>688</v>
      </c>
      <c r="B24" s="1095">
        <v>5.3</v>
      </c>
      <c r="C24" s="1095">
        <v>0</v>
      </c>
      <c r="D24" s="1095">
        <v>0.6</v>
      </c>
      <c r="E24" s="1095">
        <v>2.2000000000000002</v>
      </c>
      <c r="F24" s="1095">
        <v>5.4</v>
      </c>
      <c r="G24" s="1095">
        <v>7.5</v>
      </c>
      <c r="H24" s="1095">
        <v>8.4</v>
      </c>
      <c r="I24" s="1095"/>
      <c r="J24" s="1095">
        <v>9.1</v>
      </c>
      <c r="K24" s="1095">
        <v>8.4</v>
      </c>
      <c r="L24" s="1095">
        <v>6.4</v>
      </c>
      <c r="M24" s="1095">
        <v>4.9000000000000004</v>
      </c>
      <c r="N24" s="1095">
        <v>3.6</v>
      </c>
      <c r="O24" s="1095">
        <v>2.6</v>
      </c>
      <c r="P24" s="1095">
        <v>1.1000000000000001</v>
      </c>
      <c r="Q24" s="1099" t="s">
        <v>137</v>
      </c>
      <c r="R24" s="412"/>
    </row>
    <row r="25" spans="1:18" s="320" customFormat="1" ht="24.95" customHeight="1">
      <c r="A25" s="1098" t="s">
        <v>689</v>
      </c>
      <c r="B25" s="1095">
        <v>5.2</v>
      </c>
      <c r="C25" s="1095">
        <v>0.1</v>
      </c>
      <c r="D25" s="1095">
        <v>1.4</v>
      </c>
      <c r="E25" s="1095">
        <v>4.7</v>
      </c>
      <c r="F25" s="1095">
        <v>7.6</v>
      </c>
      <c r="G25" s="1095">
        <v>8.4</v>
      </c>
      <c r="H25" s="1095">
        <v>9.3000000000000007</v>
      </c>
      <c r="I25" s="1095"/>
      <c r="J25" s="1095">
        <v>8.9</v>
      </c>
      <c r="K25" s="1095">
        <v>6.8</v>
      </c>
      <c r="L25" s="1095">
        <v>4.7</v>
      </c>
      <c r="M25" s="1095">
        <v>3.1</v>
      </c>
      <c r="N25" s="1095">
        <v>1.9</v>
      </c>
      <c r="O25" s="1095">
        <v>0.8</v>
      </c>
      <c r="P25" s="1095">
        <v>0.2</v>
      </c>
      <c r="Q25" s="1099" t="s">
        <v>690</v>
      </c>
      <c r="R25" s="412"/>
    </row>
    <row r="26" spans="1:18" s="320" customFormat="1">
      <c r="A26" s="413"/>
      <c r="B26" s="414"/>
      <c r="C26" s="414"/>
      <c r="D26" s="414"/>
      <c r="E26" s="415"/>
      <c r="F26" s="414"/>
      <c r="G26" s="416"/>
      <c r="H26" s="416"/>
      <c r="I26" s="414"/>
      <c r="J26" s="414"/>
      <c r="K26" s="414"/>
      <c r="L26" s="414"/>
      <c r="M26" s="414"/>
      <c r="N26" s="414"/>
      <c r="O26" s="414"/>
      <c r="P26" s="413"/>
      <c r="Q26" s="386"/>
      <c r="R26" s="389"/>
    </row>
    <row r="27" spans="1:18">
      <c r="A27" s="417" t="s">
        <v>353</v>
      </c>
      <c r="B27" s="418"/>
      <c r="C27" s="418"/>
      <c r="D27" s="418"/>
      <c r="E27" s="419"/>
      <c r="F27" s="418"/>
      <c r="G27" s="390"/>
      <c r="H27" s="390"/>
      <c r="I27" s="389"/>
      <c r="J27" s="418"/>
      <c r="K27" s="418"/>
      <c r="L27" s="418"/>
      <c r="M27" s="418"/>
      <c r="N27" s="418"/>
      <c r="O27" s="418"/>
      <c r="P27" s="418"/>
      <c r="Q27" s="388" t="s">
        <v>312</v>
      </c>
      <c r="R27" s="389"/>
    </row>
    <row r="28" spans="1:18">
      <c r="A28" s="437" t="s">
        <v>347</v>
      </c>
      <c r="B28" s="418"/>
      <c r="C28" s="418"/>
      <c r="D28" s="419"/>
      <c r="E28" s="418"/>
      <c r="F28" s="390"/>
      <c r="G28" s="420"/>
      <c r="H28" s="420"/>
      <c r="I28" s="418"/>
      <c r="J28" s="418"/>
      <c r="K28" s="418"/>
      <c r="L28" s="418"/>
      <c r="M28" s="391"/>
      <c r="N28" s="389"/>
      <c r="O28" s="389"/>
      <c r="P28" s="389"/>
      <c r="Q28" s="389"/>
      <c r="R28" s="389"/>
    </row>
    <row r="29" spans="1:18" ht="17.25">
      <c r="A29" s="421"/>
      <c r="B29" s="420"/>
      <c r="C29" s="420"/>
      <c r="D29" s="420"/>
      <c r="E29" s="420"/>
      <c r="F29" s="420"/>
      <c r="G29" s="420"/>
      <c r="H29" s="420"/>
      <c r="I29" s="420"/>
      <c r="J29" s="420"/>
      <c r="K29" s="420"/>
      <c r="L29" s="420"/>
      <c r="M29" s="420"/>
      <c r="N29" s="422"/>
      <c r="O29" s="422"/>
      <c r="P29" s="422" t="s">
        <v>0</v>
      </c>
      <c r="Q29" s="387"/>
      <c r="R29" s="387"/>
    </row>
    <row r="30" spans="1:18">
      <c r="A30" s="384"/>
      <c r="B30" s="384"/>
      <c r="C30" s="384"/>
      <c r="D30" s="384"/>
      <c r="E30" s="384"/>
      <c r="F30" s="384"/>
      <c r="G30" s="384"/>
      <c r="H30" s="384"/>
      <c r="I30" s="384"/>
      <c r="J30" s="384"/>
      <c r="K30" s="384"/>
      <c r="L30" s="384"/>
      <c r="M30" s="384"/>
      <c r="N30" s="384"/>
      <c r="O30" s="384"/>
      <c r="P30" s="384"/>
      <c r="Q30" s="384"/>
      <c r="R30" s="384"/>
    </row>
    <row r="31" spans="1:18">
      <c r="A31" s="384"/>
      <c r="B31" s="384"/>
      <c r="C31" s="384"/>
      <c r="D31" s="384"/>
      <c r="E31" s="385"/>
      <c r="F31" s="384"/>
      <c r="G31" s="384"/>
      <c r="H31" s="384"/>
      <c r="I31" s="384"/>
      <c r="J31" s="384"/>
      <c r="K31" s="384"/>
      <c r="L31" s="384"/>
      <c r="M31" s="384"/>
      <c r="N31" s="384"/>
      <c r="O31" s="384"/>
      <c r="P31" s="384"/>
      <c r="Q31" s="384"/>
      <c r="R31" s="384"/>
    </row>
    <row r="33" spans="3:12">
      <c r="C33" s="384"/>
      <c r="D33" s="384"/>
      <c r="E33" s="384"/>
      <c r="F33" s="384"/>
      <c r="G33" s="384"/>
      <c r="H33" s="384"/>
      <c r="I33" s="384"/>
      <c r="J33" s="384"/>
      <c r="K33" s="384"/>
      <c r="L33" s="385"/>
    </row>
    <row r="47" spans="3:12">
      <c r="C47" s="385"/>
      <c r="D47" s="384"/>
      <c r="E47" s="384"/>
      <c r="F47" s="384"/>
      <c r="G47" s="384"/>
      <c r="H47" s="384"/>
      <c r="I47" s="384"/>
      <c r="J47" s="384"/>
      <c r="K47" s="384"/>
      <c r="L47" s="384"/>
    </row>
  </sheetData>
  <mergeCells count="2">
    <mergeCell ref="A2:I2"/>
    <mergeCell ref="J2:Q2"/>
  </mergeCells>
  <phoneticPr fontId="51" type="noConversion"/>
  <pageMargins left="0.7" right="0.7" top="0.75" bottom="0.75" header="0.3" footer="0.3"/>
  <pageSetup paperSize="9" scale="99" orientation="portrait" r:id="rId1"/>
  <colBreaks count="1" manualBreakCount="1">
    <brk id="9" max="1048575" man="1"/>
  </colBreaks>
  <ignoredErrors>
    <ignoredError sqref="Q8:Q23 A8: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view="pageBreakPreview" zoomScaleNormal="100" zoomScaleSheetLayoutView="100" workbookViewId="0">
      <selection activeCell="A2" sqref="A2:I2"/>
    </sheetView>
  </sheetViews>
  <sheetFormatPr defaultRowHeight="16.5"/>
  <cols>
    <col min="1" max="1" width="9.625" customWidth="1"/>
    <col min="2" max="8" width="11.625" customWidth="1"/>
    <col min="9" max="9" width="9.625" customWidth="1"/>
  </cols>
  <sheetData>
    <row r="1" spans="1:11" ht="20.25">
      <c r="A1" s="440"/>
      <c r="B1" s="449"/>
      <c r="C1" s="440"/>
      <c r="D1" s="440"/>
      <c r="E1" s="440"/>
      <c r="F1" s="440"/>
      <c r="G1" s="440"/>
      <c r="H1" s="441"/>
      <c r="I1" s="450"/>
      <c r="J1" s="458"/>
      <c r="K1" s="441"/>
    </row>
    <row r="2" spans="1:11" ht="20.25">
      <c r="A2" s="1159" t="s">
        <v>377</v>
      </c>
      <c r="B2" s="1160"/>
      <c r="C2" s="1160"/>
      <c r="D2" s="1160"/>
      <c r="E2" s="1160"/>
      <c r="F2" s="1160"/>
      <c r="G2" s="1160"/>
      <c r="H2" s="1160"/>
      <c r="I2" s="1161"/>
      <c r="J2" s="459"/>
      <c r="K2" s="441"/>
    </row>
    <row r="3" spans="1:11" ht="17.25" thickBot="1">
      <c r="A3" s="445" t="s">
        <v>355</v>
      </c>
      <c r="B3" s="445"/>
      <c r="C3" s="445"/>
      <c r="D3" s="445"/>
      <c r="E3" s="445"/>
      <c r="F3" s="445"/>
      <c r="G3" s="445"/>
      <c r="H3" s="451"/>
      <c r="I3" s="452" t="s">
        <v>356</v>
      </c>
      <c r="J3" s="460"/>
      <c r="K3" s="444"/>
    </row>
    <row r="4" spans="1:11" s="289" customFormat="1" ht="17.25" thickTop="1">
      <c r="A4" s="326"/>
      <c r="B4" s="311" t="s">
        <v>378</v>
      </c>
      <c r="C4" s="1162" t="s">
        <v>379</v>
      </c>
      <c r="D4" s="1163"/>
      <c r="E4" s="1163"/>
      <c r="F4" s="1163"/>
      <c r="G4" s="1164"/>
      <c r="H4" s="310" t="s">
        <v>357</v>
      </c>
      <c r="I4" s="311"/>
      <c r="J4" s="325"/>
      <c r="K4" s="232"/>
    </row>
    <row r="5" spans="1:11" s="289" customFormat="1">
      <c r="A5" s="309" t="s">
        <v>358</v>
      </c>
      <c r="B5" s="312" t="s">
        <v>359</v>
      </c>
      <c r="C5" s="1165" t="s">
        <v>360</v>
      </c>
      <c r="D5" s="1166"/>
      <c r="E5" s="1166"/>
      <c r="F5" s="1166"/>
      <c r="G5" s="1167"/>
      <c r="H5" s="324" t="s">
        <v>380</v>
      </c>
      <c r="I5" s="324" t="s">
        <v>361</v>
      </c>
      <c r="J5" s="325"/>
      <c r="K5" s="318"/>
    </row>
    <row r="6" spans="1:11" s="289" customFormat="1">
      <c r="A6" s="309" t="s">
        <v>381</v>
      </c>
      <c r="B6" s="312" t="s">
        <v>362</v>
      </c>
      <c r="C6" s="308" t="s">
        <v>220</v>
      </c>
      <c r="D6" s="308" t="s">
        <v>363</v>
      </c>
      <c r="E6" s="322" t="s">
        <v>364</v>
      </c>
      <c r="F6" s="308" t="s">
        <v>365</v>
      </c>
      <c r="G6" s="322" t="s">
        <v>366</v>
      </c>
      <c r="H6" s="324" t="s">
        <v>138</v>
      </c>
      <c r="I6" s="324" t="s">
        <v>27</v>
      </c>
      <c r="J6" s="325"/>
      <c r="K6" s="318"/>
    </row>
    <row r="7" spans="1:11" s="289" customFormat="1">
      <c r="A7" s="321"/>
      <c r="B7" s="317" t="s">
        <v>135</v>
      </c>
      <c r="C7" s="245" t="s">
        <v>136</v>
      </c>
      <c r="D7" s="245" t="s">
        <v>367</v>
      </c>
      <c r="E7" s="316" t="s">
        <v>368</v>
      </c>
      <c r="F7" s="245" t="s">
        <v>369</v>
      </c>
      <c r="G7" s="316" t="s">
        <v>370</v>
      </c>
      <c r="H7" s="317" t="s">
        <v>371</v>
      </c>
      <c r="I7" s="315"/>
      <c r="J7" s="314"/>
      <c r="K7" s="307"/>
    </row>
    <row r="8" spans="1:11" s="289" customFormat="1">
      <c r="A8" s="309"/>
      <c r="B8" s="306"/>
      <c r="C8" s="232"/>
      <c r="D8" s="232"/>
      <c r="E8" s="306"/>
      <c r="F8" s="232"/>
      <c r="G8" s="306"/>
      <c r="H8" s="232"/>
      <c r="I8" s="305"/>
      <c r="J8" s="304"/>
      <c r="K8" s="318"/>
    </row>
    <row r="9" spans="1:11" s="289" customFormat="1">
      <c r="A9" s="1100" t="s">
        <v>692</v>
      </c>
      <c r="B9" s="1101">
        <v>3831134</v>
      </c>
      <c r="C9" s="1101">
        <v>879797</v>
      </c>
      <c r="D9" s="1101">
        <v>254736</v>
      </c>
      <c r="E9" s="1101">
        <v>257643</v>
      </c>
      <c r="F9" s="1101">
        <v>169956</v>
      </c>
      <c r="G9" s="1101">
        <v>197462</v>
      </c>
      <c r="H9" s="1102">
        <f>(C9/B9)*100</f>
        <v>22.964401662797489</v>
      </c>
      <c r="I9" s="1103" t="s">
        <v>692</v>
      </c>
      <c r="J9" s="313"/>
      <c r="K9" s="303"/>
    </row>
    <row r="10" spans="1:11" s="289" customFormat="1">
      <c r="A10" s="1104" t="s">
        <v>687</v>
      </c>
      <c r="B10" s="1105">
        <f t="shared" ref="B10:G10" si="0">(B11+B33)</f>
        <v>4384305</v>
      </c>
      <c r="C10" s="1105">
        <f t="shared" si="0"/>
        <v>1175937</v>
      </c>
      <c r="D10" s="1105">
        <f t="shared" si="0"/>
        <v>343585</v>
      </c>
      <c r="E10" s="1105">
        <f t="shared" si="0"/>
        <v>337972</v>
      </c>
      <c r="F10" s="1105">
        <f t="shared" si="0"/>
        <v>252834</v>
      </c>
      <c r="G10" s="1105">
        <f t="shared" si="0"/>
        <v>241546</v>
      </c>
      <c r="H10" s="1106">
        <f>(C10/B10)*100</f>
        <v>26.821514470366452</v>
      </c>
      <c r="I10" s="1107" t="s">
        <v>687</v>
      </c>
      <c r="J10" s="313"/>
      <c r="K10" s="303"/>
    </row>
    <row r="11" spans="1:11" s="289" customFormat="1">
      <c r="A11" s="1108" t="s">
        <v>693</v>
      </c>
      <c r="B11" s="1105">
        <f t="shared" ref="B11:G11" si="1">SUM(B12:B32)</f>
        <v>3253156</v>
      </c>
      <c r="C11" s="1105">
        <f t="shared" si="1"/>
        <v>862587</v>
      </c>
      <c r="D11" s="1105">
        <f t="shared" si="1"/>
        <v>252984</v>
      </c>
      <c r="E11" s="1105">
        <f t="shared" si="1"/>
        <v>240721</v>
      </c>
      <c r="F11" s="1105">
        <f t="shared" si="1"/>
        <v>182301</v>
      </c>
      <c r="G11" s="1105">
        <f t="shared" si="1"/>
        <v>186581</v>
      </c>
      <c r="H11" s="1106">
        <f>(C11/B11)*100</f>
        <v>26.515389978224224</v>
      </c>
      <c r="I11" s="1109" t="s">
        <v>694</v>
      </c>
      <c r="J11" s="313"/>
      <c r="K11" s="303"/>
    </row>
    <row r="12" spans="1:11" s="289" customFormat="1">
      <c r="A12" s="1110" t="s">
        <v>44</v>
      </c>
      <c r="B12" s="1111">
        <v>427582</v>
      </c>
      <c r="C12" s="1111">
        <f>SUM(D12:G12)</f>
        <v>116287</v>
      </c>
      <c r="D12" s="1111">
        <v>32272</v>
      </c>
      <c r="E12" s="1101">
        <v>28489</v>
      </c>
      <c r="F12" s="1111">
        <v>23913</v>
      </c>
      <c r="G12" s="1101">
        <v>31613</v>
      </c>
      <c r="H12" s="1112">
        <f>(C12/B12)*100</f>
        <v>27.196420803495002</v>
      </c>
      <c r="I12" s="1113" t="s">
        <v>45</v>
      </c>
      <c r="J12" s="313"/>
      <c r="K12" s="303"/>
    </row>
    <row r="13" spans="1:11" s="289" customFormat="1">
      <c r="A13" s="1110" t="s">
        <v>46</v>
      </c>
      <c r="B13" s="1111">
        <v>355518</v>
      </c>
      <c r="C13" s="1111">
        <f t="shared" ref="C13:C43" si="2">SUM(D13:G13)</f>
        <v>103492</v>
      </c>
      <c r="D13" s="1111">
        <v>28267</v>
      </c>
      <c r="E13" s="1101">
        <v>26204</v>
      </c>
      <c r="F13" s="1111">
        <v>22036</v>
      </c>
      <c r="G13" s="1101">
        <v>26985</v>
      </c>
      <c r="H13" s="1112">
        <f t="shared" ref="H13:H43" si="3">(C13/B13)*100</f>
        <v>29.110199764850165</v>
      </c>
      <c r="I13" s="1113" t="s">
        <v>47</v>
      </c>
      <c r="J13" s="313"/>
      <c r="K13" s="303"/>
    </row>
    <row r="14" spans="1:11" s="289" customFormat="1">
      <c r="A14" s="1110" t="s">
        <v>695</v>
      </c>
      <c r="B14" s="1111">
        <v>205521</v>
      </c>
      <c r="C14" s="1111">
        <f t="shared" si="2"/>
        <v>54606</v>
      </c>
      <c r="D14" s="1111">
        <v>15383</v>
      </c>
      <c r="E14" s="1101">
        <v>16115</v>
      </c>
      <c r="F14" s="1111">
        <v>11970</v>
      </c>
      <c r="G14" s="1101">
        <v>11138</v>
      </c>
      <c r="H14" s="1112">
        <f t="shared" si="3"/>
        <v>26.569547637467707</v>
      </c>
      <c r="I14" s="1113" t="s">
        <v>49</v>
      </c>
      <c r="J14" s="313"/>
      <c r="K14" s="303"/>
    </row>
    <row r="15" spans="1:11" s="289" customFormat="1">
      <c r="A15" s="1110" t="s">
        <v>50</v>
      </c>
      <c r="B15" s="1111">
        <v>301582</v>
      </c>
      <c r="C15" s="1111">
        <f t="shared" si="2"/>
        <v>86219</v>
      </c>
      <c r="D15" s="1111">
        <v>23051</v>
      </c>
      <c r="E15" s="1101">
        <v>24189</v>
      </c>
      <c r="F15" s="1111">
        <v>20404</v>
      </c>
      <c r="G15" s="1101">
        <v>18575</v>
      </c>
      <c r="H15" s="1112">
        <f t="shared" si="3"/>
        <v>28.588907826063892</v>
      </c>
      <c r="I15" s="1113" t="s">
        <v>51</v>
      </c>
      <c r="J15" s="313"/>
      <c r="K15" s="303"/>
    </row>
    <row r="16" spans="1:11" s="289" customFormat="1">
      <c r="A16" s="1110" t="s">
        <v>696</v>
      </c>
      <c r="B16" s="1111">
        <v>117674</v>
      </c>
      <c r="C16" s="1111">
        <f t="shared" si="2"/>
        <v>32382</v>
      </c>
      <c r="D16" s="1111">
        <v>9340</v>
      </c>
      <c r="E16" s="1101">
        <v>10328</v>
      </c>
      <c r="F16" s="1111">
        <v>7183</v>
      </c>
      <c r="G16" s="1101">
        <v>5531</v>
      </c>
      <c r="H16" s="1112">
        <f t="shared" si="3"/>
        <v>27.518398286792323</v>
      </c>
      <c r="I16" s="1113" t="s">
        <v>53</v>
      </c>
      <c r="J16" s="313"/>
      <c r="K16" s="303"/>
    </row>
    <row r="17" spans="1:11" s="289" customFormat="1">
      <c r="A17" s="1110" t="s">
        <v>54</v>
      </c>
      <c r="B17" s="1111">
        <v>164078</v>
      </c>
      <c r="C17" s="1111">
        <f t="shared" si="2"/>
        <v>45124</v>
      </c>
      <c r="D17" s="1111">
        <v>11516</v>
      </c>
      <c r="E17" s="1101">
        <v>15395</v>
      </c>
      <c r="F17" s="1111">
        <v>9783</v>
      </c>
      <c r="G17" s="1101">
        <v>8430</v>
      </c>
      <c r="H17" s="1112">
        <f t="shared" si="3"/>
        <v>27.501554138885165</v>
      </c>
      <c r="I17" s="1113" t="s">
        <v>55</v>
      </c>
      <c r="J17" s="313"/>
      <c r="K17" s="303"/>
    </row>
    <row r="18" spans="1:11" s="289" customFormat="1">
      <c r="A18" s="1110" t="s">
        <v>56</v>
      </c>
      <c r="B18" s="1111">
        <v>258620</v>
      </c>
      <c r="C18" s="1111">
        <f t="shared" si="2"/>
        <v>70817</v>
      </c>
      <c r="D18" s="1111">
        <v>18443</v>
      </c>
      <c r="E18" s="1101">
        <v>17632</v>
      </c>
      <c r="F18" s="1111">
        <v>19190</v>
      </c>
      <c r="G18" s="1101">
        <v>15552</v>
      </c>
      <c r="H18" s="1112">
        <f t="shared" si="3"/>
        <v>27.382646353723612</v>
      </c>
      <c r="I18" s="1113" t="s">
        <v>57</v>
      </c>
      <c r="J18" s="313"/>
      <c r="K18" s="303"/>
    </row>
    <row r="19" spans="1:11" s="289" customFormat="1">
      <c r="A19" s="1110" t="s">
        <v>58</v>
      </c>
      <c r="B19" s="1111">
        <v>22544</v>
      </c>
      <c r="C19" s="1111">
        <f t="shared" si="2"/>
        <v>6173</v>
      </c>
      <c r="D19" s="1111">
        <v>1907</v>
      </c>
      <c r="E19" s="1101">
        <v>1956</v>
      </c>
      <c r="F19" s="1111">
        <v>1015</v>
      </c>
      <c r="G19" s="1101">
        <v>1295</v>
      </c>
      <c r="H19" s="1112">
        <f t="shared" si="3"/>
        <v>27.382008516678496</v>
      </c>
      <c r="I19" s="1113" t="s">
        <v>59</v>
      </c>
      <c r="J19" s="313"/>
      <c r="K19" s="303"/>
    </row>
    <row r="20" spans="1:11" s="289" customFormat="1">
      <c r="A20" s="1110" t="s">
        <v>697</v>
      </c>
      <c r="B20" s="1111">
        <v>76673</v>
      </c>
      <c r="C20" s="1111">
        <f t="shared" si="2"/>
        <v>20117</v>
      </c>
      <c r="D20" s="1111">
        <v>6221</v>
      </c>
      <c r="E20" s="1101">
        <v>4217</v>
      </c>
      <c r="F20" s="1111">
        <v>4064</v>
      </c>
      <c r="G20" s="1101">
        <v>5615</v>
      </c>
      <c r="H20" s="1112">
        <f t="shared" si="3"/>
        <v>26.237397780183375</v>
      </c>
      <c r="I20" s="1113" t="s">
        <v>61</v>
      </c>
      <c r="J20" s="313"/>
      <c r="K20" s="303"/>
    </row>
    <row r="21" spans="1:11" s="289" customFormat="1">
      <c r="A21" s="1110" t="s">
        <v>698</v>
      </c>
      <c r="B21" s="1111">
        <v>144509</v>
      </c>
      <c r="C21" s="1111">
        <f t="shared" si="2"/>
        <v>34222</v>
      </c>
      <c r="D21" s="1111">
        <v>10626</v>
      </c>
      <c r="E21" s="1101">
        <v>8125</v>
      </c>
      <c r="F21" s="1111">
        <v>8357</v>
      </c>
      <c r="G21" s="1101">
        <v>7114</v>
      </c>
      <c r="H21" s="1112">
        <f t="shared" si="3"/>
        <v>23.681570006020387</v>
      </c>
      <c r="I21" s="1113" t="s">
        <v>63</v>
      </c>
      <c r="J21" s="313"/>
      <c r="K21" s="303"/>
    </row>
    <row r="22" spans="1:11" s="289" customFormat="1">
      <c r="A22" s="1110" t="s">
        <v>699</v>
      </c>
      <c r="B22" s="1111">
        <v>98138</v>
      </c>
      <c r="C22" s="1111">
        <f t="shared" si="2"/>
        <v>25200</v>
      </c>
      <c r="D22" s="1111">
        <v>7701</v>
      </c>
      <c r="E22" s="1101">
        <v>7342</v>
      </c>
      <c r="F22" s="1111">
        <v>5591</v>
      </c>
      <c r="G22" s="1101">
        <v>4566</v>
      </c>
      <c r="H22" s="1112">
        <f t="shared" si="3"/>
        <v>25.678126719517415</v>
      </c>
      <c r="I22" s="1113" t="s">
        <v>65</v>
      </c>
      <c r="J22" s="313"/>
      <c r="K22" s="303"/>
    </row>
    <row r="23" spans="1:11" s="289" customFormat="1">
      <c r="A23" s="1110" t="s">
        <v>700</v>
      </c>
      <c r="B23" s="1111">
        <v>53414</v>
      </c>
      <c r="C23" s="1111">
        <f t="shared" si="2"/>
        <v>13490</v>
      </c>
      <c r="D23" s="1111">
        <v>4295</v>
      </c>
      <c r="E23" s="1101">
        <v>3905</v>
      </c>
      <c r="F23" s="1111">
        <v>2929</v>
      </c>
      <c r="G23" s="1101">
        <v>2361</v>
      </c>
      <c r="H23" s="1112">
        <f t="shared" si="3"/>
        <v>25.255550979144044</v>
      </c>
      <c r="I23" s="1113" t="s">
        <v>67</v>
      </c>
      <c r="J23" s="313"/>
      <c r="K23" s="303"/>
    </row>
    <row r="24" spans="1:11" s="289" customFormat="1">
      <c r="A24" s="1110" t="s">
        <v>701</v>
      </c>
      <c r="B24" s="1111">
        <v>55684</v>
      </c>
      <c r="C24" s="1111">
        <f t="shared" si="2"/>
        <v>14513</v>
      </c>
      <c r="D24" s="1111">
        <v>4435</v>
      </c>
      <c r="E24" s="1101">
        <v>4779</v>
      </c>
      <c r="F24" s="1111">
        <v>3214</v>
      </c>
      <c r="G24" s="1101">
        <v>2085</v>
      </c>
      <c r="H24" s="1112">
        <f t="shared" si="3"/>
        <v>26.063142015659796</v>
      </c>
      <c r="I24" s="1113" t="s">
        <v>69</v>
      </c>
      <c r="J24" s="313"/>
      <c r="K24" s="303"/>
    </row>
    <row r="25" spans="1:11" s="289" customFormat="1">
      <c r="A25" s="1110" t="s">
        <v>702</v>
      </c>
      <c r="B25" s="1111">
        <v>324256</v>
      </c>
      <c r="C25" s="1111">
        <f t="shared" si="2"/>
        <v>77652</v>
      </c>
      <c r="D25" s="1111">
        <v>28100</v>
      </c>
      <c r="E25" s="1101">
        <v>18815</v>
      </c>
      <c r="F25" s="1111">
        <v>13697</v>
      </c>
      <c r="G25" s="1101">
        <v>17040</v>
      </c>
      <c r="H25" s="1112">
        <f t="shared" si="3"/>
        <v>23.947744991611568</v>
      </c>
      <c r="I25" s="1113" t="s">
        <v>71</v>
      </c>
      <c r="J25" s="313"/>
      <c r="K25" s="303"/>
    </row>
    <row r="26" spans="1:11" s="289" customFormat="1">
      <c r="A26" s="1110" t="s">
        <v>703</v>
      </c>
      <c r="B26" s="1111">
        <v>71657</v>
      </c>
      <c r="C26" s="1111">
        <f t="shared" si="2"/>
        <v>19066</v>
      </c>
      <c r="D26" s="1111">
        <v>5265</v>
      </c>
      <c r="E26" s="1101">
        <v>7205</v>
      </c>
      <c r="F26" s="1111">
        <v>3164</v>
      </c>
      <c r="G26" s="1101">
        <v>3432</v>
      </c>
      <c r="H26" s="1112">
        <f t="shared" si="3"/>
        <v>26.607309823185453</v>
      </c>
      <c r="I26" s="1113" t="s">
        <v>73</v>
      </c>
      <c r="J26" s="313"/>
      <c r="K26" s="303"/>
    </row>
    <row r="27" spans="1:11" s="289" customFormat="1">
      <c r="A27" s="1110" t="s">
        <v>74</v>
      </c>
      <c r="B27" s="1111">
        <v>68584</v>
      </c>
      <c r="C27" s="1111">
        <f t="shared" si="2"/>
        <v>19146</v>
      </c>
      <c r="D27" s="1111">
        <v>5017</v>
      </c>
      <c r="E27" s="1101">
        <v>7335</v>
      </c>
      <c r="F27" s="1111">
        <v>2889</v>
      </c>
      <c r="G27" s="1101">
        <v>3905</v>
      </c>
      <c r="H27" s="1112">
        <f t="shared" si="3"/>
        <v>27.91613204245888</v>
      </c>
      <c r="I27" s="1113" t="s">
        <v>75</v>
      </c>
      <c r="J27" s="313"/>
      <c r="K27" s="303"/>
    </row>
    <row r="28" spans="1:11" s="289" customFormat="1">
      <c r="A28" s="1110" t="s">
        <v>704</v>
      </c>
      <c r="B28" s="1111">
        <v>118152</v>
      </c>
      <c r="C28" s="1111">
        <f t="shared" si="2"/>
        <v>29683</v>
      </c>
      <c r="D28" s="1111">
        <v>10290</v>
      </c>
      <c r="E28" s="1101">
        <v>8275</v>
      </c>
      <c r="F28" s="1111">
        <v>6294</v>
      </c>
      <c r="G28" s="1101">
        <v>4824</v>
      </c>
      <c r="H28" s="1112">
        <f t="shared" si="3"/>
        <v>25.122723271717788</v>
      </c>
      <c r="I28" s="1113" t="s">
        <v>77</v>
      </c>
      <c r="J28" s="313"/>
      <c r="K28" s="303"/>
    </row>
    <row r="29" spans="1:11" s="289" customFormat="1">
      <c r="A29" s="1114" t="s">
        <v>705</v>
      </c>
      <c r="B29" s="1111">
        <v>201810</v>
      </c>
      <c r="C29" s="1111">
        <f t="shared" si="2"/>
        <v>45378</v>
      </c>
      <c r="D29" s="1111">
        <v>15878</v>
      </c>
      <c r="E29" s="1101">
        <v>11889</v>
      </c>
      <c r="F29" s="1111">
        <v>7674</v>
      </c>
      <c r="G29" s="1101">
        <v>9937</v>
      </c>
      <c r="H29" s="1112">
        <f t="shared" si="3"/>
        <v>22.485506169169021</v>
      </c>
      <c r="I29" s="1113" t="s">
        <v>706</v>
      </c>
      <c r="J29" s="313"/>
      <c r="K29" s="303"/>
    </row>
    <row r="30" spans="1:11" s="289" customFormat="1">
      <c r="A30" s="1110" t="s">
        <v>707</v>
      </c>
      <c r="B30" s="1111">
        <v>107685</v>
      </c>
      <c r="C30" s="1111">
        <f t="shared" si="2"/>
        <v>26684</v>
      </c>
      <c r="D30" s="1111">
        <v>9334</v>
      </c>
      <c r="E30" s="1101">
        <v>7250</v>
      </c>
      <c r="F30" s="1111">
        <v>6041</v>
      </c>
      <c r="G30" s="1101">
        <v>4059</v>
      </c>
      <c r="H30" s="1112">
        <f t="shared" si="3"/>
        <v>24.779681478386035</v>
      </c>
      <c r="I30" s="1113" t="s">
        <v>708</v>
      </c>
      <c r="J30" s="313"/>
      <c r="K30" s="303"/>
    </row>
    <row r="31" spans="1:11" s="289" customFormat="1">
      <c r="A31" s="1110" t="s">
        <v>82</v>
      </c>
      <c r="B31" s="1111">
        <v>39931</v>
      </c>
      <c r="C31" s="1111">
        <f t="shared" si="2"/>
        <v>10955</v>
      </c>
      <c r="D31" s="1111">
        <v>2471</v>
      </c>
      <c r="E31" s="1101">
        <v>5518</v>
      </c>
      <c r="F31" s="1111">
        <v>1543</v>
      </c>
      <c r="G31" s="1101">
        <v>1423</v>
      </c>
      <c r="H31" s="1112">
        <f t="shared" si="3"/>
        <v>27.434825073251357</v>
      </c>
      <c r="I31" s="1113" t="s">
        <v>83</v>
      </c>
      <c r="J31" s="313"/>
      <c r="K31" s="303"/>
    </row>
    <row r="32" spans="1:11" s="289" customFormat="1">
      <c r="A32" s="1110" t="s">
        <v>84</v>
      </c>
      <c r="B32" s="1111">
        <v>39544</v>
      </c>
      <c r="C32" s="1111">
        <f t="shared" si="2"/>
        <v>11381</v>
      </c>
      <c r="D32" s="1111">
        <v>3172</v>
      </c>
      <c r="E32" s="1101">
        <v>5758</v>
      </c>
      <c r="F32" s="1111">
        <v>1350</v>
      </c>
      <c r="G32" s="1101">
        <v>1101</v>
      </c>
      <c r="H32" s="1112">
        <f t="shared" si="3"/>
        <v>28.78059882662351</v>
      </c>
      <c r="I32" s="1113" t="s">
        <v>85</v>
      </c>
      <c r="J32" s="313"/>
      <c r="K32" s="303"/>
    </row>
    <row r="33" spans="1:20" s="289" customFormat="1">
      <c r="A33" s="1108" t="s">
        <v>709</v>
      </c>
      <c r="B33" s="1105">
        <f>SUM(B34:B43)</f>
        <v>1131149</v>
      </c>
      <c r="C33" s="1105">
        <f>SUM(C34:C43)</f>
        <v>313350</v>
      </c>
      <c r="D33" s="1105">
        <f t="shared" ref="D33:F33" si="4">SUM(D34:D43)</f>
        <v>90601</v>
      </c>
      <c r="E33" s="1105">
        <f t="shared" si="4"/>
        <v>97251</v>
      </c>
      <c r="F33" s="1105">
        <f t="shared" si="4"/>
        <v>70533</v>
      </c>
      <c r="G33" s="1105">
        <f>SUM(G34:G43)</f>
        <v>54965</v>
      </c>
      <c r="H33" s="1106">
        <f>(C33/B33)*100</f>
        <v>27.70192079027608</v>
      </c>
      <c r="I33" s="1109" t="s">
        <v>710</v>
      </c>
      <c r="J33" s="313"/>
      <c r="K33" s="303"/>
      <c r="L33" s="301"/>
      <c r="M33" s="301"/>
      <c r="N33" s="301"/>
      <c r="O33" s="301"/>
      <c r="P33" s="301"/>
      <c r="Q33" s="301"/>
      <c r="R33" s="301"/>
      <c r="S33" s="301"/>
      <c r="T33" s="301"/>
    </row>
    <row r="34" spans="1:20" s="289" customFormat="1">
      <c r="A34" s="1110" t="s">
        <v>711</v>
      </c>
      <c r="B34" s="1111">
        <v>154592</v>
      </c>
      <c r="C34" s="1111">
        <f t="shared" si="2"/>
        <v>46431</v>
      </c>
      <c r="D34" s="1111">
        <v>11705</v>
      </c>
      <c r="E34" s="1101">
        <v>13821</v>
      </c>
      <c r="F34" s="1111">
        <v>11700</v>
      </c>
      <c r="G34" s="1101">
        <v>9205</v>
      </c>
      <c r="H34" s="1112">
        <f t="shared" si="3"/>
        <v>30.034542537776858</v>
      </c>
      <c r="I34" s="1113" t="s">
        <v>89</v>
      </c>
      <c r="J34" s="313"/>
      <c r="K34" s="303"/>
      <c r="L34" s="301"/>
      <c r="M34" s="301"/>
      <c r="N34" s="301"/>
      <c r="O34" s="301"/>
      <c r="P34" s="301"/>
      <c r="Q34" s="301"/>
      <c r="R34" s="301"/>
      <c r="S34" s="301"/>
      <c r="T34" s="301"/>
    </row>
    <row r="35" spans="1:20" s="289" customFormat="1">
      <c r="A35" s="1110" t="s">
        <v>90</v>
      </c>
      <c r="B35" s="1111">
        <v>36222</v>
      </c>
      <c r="C35" s="1111">
        <f t="shared" si="2"/>
        <v>11933</v>
      </c>
      <c r="D35" s="1111">
        <v>2944</v>
      </c>
      <c r="E35" s="1101">
        <v>4401</v>
      </c>
      <c r="F35" s="1111">
        <v>2987</v>
      </c>
      <c r="G35" s="1101">
        <v>1601</v>
      </c>
      <c r="H35" s="1112">
        <f t="shared" si="3"/>
        <v>32.9440671415162</v>
      </c>
      <c r="I35" s="1113" t="s">
        <v>91</v>
      </c>
      <c r="J35" s="313"/>
      <c r="K35" s="303"/>
      <c r="L35" s="301"/>
      <c r="M35" s="301"/>
      <c r="N35" s="301"/>
      <c r="O35" s="301"/>
      <c r="P35" s="301"/>
      <c r="Q35" s="301"/>
      <c r="R35" s="301"/>
      <c r="S35" s="301"/>
      <c r="T35" s="300"/>
    </row>
    <row r="36" spans="1:20" s="289" customFormat="1">
      <c r="A36" s="1110" t="s">
        <v>92</v>
      </c>
      <c r="B36" s="1111">
        <v>351495</v>
      </c>
      <c r="C36" s="1111">
        <f t="shared" si="2"/>
        <v>97910</v>
      </c>
      <c r="D36" s="1111">
        <v>29303</v>
      </c>
      <c r="E36" s="1101">
        <v>25643</v>
      </c>
      <c r="F36" s="1111">
        <v>20844</v>
      </c>
      <c r="G36" s="1101">
        <v>22120</v>
      </c>
      <c r="H36" s="1112">
        <f t="shared" si="3"/>
        <v>27.855303773880141</v>
      </c>
      <c r="I36" s="1113" t="s">
        <v>93</v>
      </c>
      <c r="J36" s="313"/>
      <c r="K36" s="303"/>
      <c r="L36" s="301"/>
      <c r="M36" s="301"/>
      <c r="N36" s="301"/>
      <c r="O36" s="301"/>
      <c r="P36" s="301"/>
      <c r="Q36" s="301"/>
      <c r="R36" s="301"/>
      <c r="S36" s="301"/>
      <c r="T36" s="301"/>
    </row>
    <row r="37" spans="1:20" s="289" customFormat="1">
      <c r="A37" s="1110" t="s">
        <v>94</v>
      </c>
      <c r="B37" s="1111">
        <v>63957</v>
      </c>
      <c r="C37" s="1111">
        <f t="shared" si="2"/>
        <v>17738</v>
      </c>
      <c r="D37" s="1111">
        <v>4979</v>
      </c>
      <c r="E37" s="1101">
        <v>5283</v>
      </c>
      <c r="F37" s="1111">
        <v>4283</v>
      </c>
      <c r="G37" s="1101">
        <v>3193</v>
      </c>
      <c r="H37" s="1112">
        <f t="shared" si="3"/>
        <v>27.734258955235546</v>
      </c>
      <c r="I37" s="1113" t="s">
        <v>95</v>
      </c>
      <c r="J37" s="313"/>
      <c r="K37" s="303"/>
      <c r="L37" s="301"/>
      <c r="M37" s="301"/>
      <c r="N37" s="301"/>
      <c r="O37" s="301"/>
      <c r="P37" s="301"/>
      <c r="Q37" s="301"/>
      <c r="R37" s="301"/>
      <c r="S37" s="301"/>
      <c r="T37" s="301"/>
    </row>
    <row r="38" spans="1:20" s="289" customFormat="1">
      <c r="A38" s="1110" t="s">
        <v>712</v>
      </c>
      <c r="B38" s="1111">
        <v>214771</v>
      </c>
      <c r="C38" s="1111">
        <f t="shared" si="2"/>
        <v>55820</v>
      </c>
      <c r="D38" s="1111">
        <v>18941</v>
      </c>
      <c r="E38" s="1101">
        <v>15599</v>
      </c>
      <c r="F38" s="1111">
        <v>13394</v>
      </c>
      <c r="G38" s="1101">
        <v>7886</v>
      </c>
      <c r="H38" s="1112">
        <f t="shared" si="3"/>
        <v>25.990473574179006</v>
      </c>
      <c r="I38" s="1113" t="s">
        <v>97</v>
      </c>
      <c r="J38" s="313"/>
      <c r="K38" s="303"/>
      <c r="L38" s="301"/>
      <c r="M38" s="301"/>
      <c r="N38" s="301"/>
      <c r="O38" s="301"/>
      <c r="P38" s="301"/>
      <c r="Q38" s="301"/>
      <c r="R38" s="301"/>
      <c r="S38" s="301"/>
      <c r="T38" s="301"/>
    </row>
    <row r="39" spans="1:20" s="289" customFormat="1">
      <c r="A39" s="1110" t="s">
        <v>98</v>
      </c>
      <c r="B39" s="1111">
        <v>142648</v>
      </c>
      <c r="C39" s="1111">
        <f t="shared" si="2"/>
        <v>37711</v>
      </c>
      <c r="D39" s="1111">
        <v>11265</v>
      </c>
      <c r="E39" s="1101">
        <v>12321</v>
      </c>
      <c r="F39" s="1111">
        <v>8272</v>
      </c>
      <c r="G39" s="1101">
        <v>5853</v>
      </c>
      <c r="H39" s="1112">
        <f t="shared" si="3"/>
        <v>26.436402893836576</v>
      </c>
      <c r="I39" s="1113" t="s">
        <v>99</v>
      </c>
      <c r="J39" s="313"/>
      <c r="K39" s="303"/>
      <c r="L39" s="301"/>
      <c r="M39" s="301"/>
      <c r="N39" s="301"/>
      <c r="O39" s="301"/>
      <c r="P39" s="301"/>
      <c r="Q39" s="301"/>
      <c r="R39" s="301"/>
      <c r="S39" s="301"/>
      <c r="T39" s="301"/>
    </row>
    <row r="40" spans="1:20" s="289" customFormat="1">
      <c r="A40" s="1110" t="s">
        <v>713</v>
      </c>
      <c r="B40" s="1111">
        <v>70443</v>
      </c>
      <c r="C40" s="1111">
        <f t="shared" si="2"/>
        <v>18637</v>
      </c>
      <c r="D40" s="1111">
        <v>6096</v>
      </c>
      <c r="E40" s="1101">
        <v>6076</v>
      </c>
      <c r="F40" s="1111">
        <v>4224</v>
      </c>
      <c r="G40" s="1101">
        <v>2241</v>
      </c>
      <c r="H40" s="1112">
        <f t="shared" si="3"/>
        <v>26.456851638913729</v>
      </c>
      <c r="I40" s="1113" t="s">
        <v>714</v>
      </c>
      <c r="J40" s="313"/>
      <c r="K40" s="303"/>
      <c r="L40" s="301"/>
      <c r="M40" s="301"/>
      <c r="N40" s="301"/>
      <c r="O40" s="301"/>
      <c r="P40" s="301"/>
      <c r="Q40" s="301"/>
      <c r="R40" s="301"/>
      <c r="S40" s="301"/>
      <c r="T40" s="301"/>
    </row>
    <row r="41" spans="1:20" s="289" customFormat="1">
      <c r="A41" s="1110" t="s">
        <v>715</v>
      </c>
      <c r="B41" s="1111">
        <v>56579</v>
      </c>
      <c r="C41" s="1111">
        <f t="shared" si="2"/>
        <v>15412</v>
      </c>
      <c r="D41" s="1111">
        <v>3197</v>
      </c>
      <c r="E41" s="1101">
        <v>7196</v>
      </c>
      <c r="F41" s="1111">
        <v>3190</v>
      </c>
      <c r="G41" s="1101">
        <v>1829</v>
      </c>
      <c r="H41" s="1112">
        <f t="shared" si="3"/>
        <v>27.239788614150129</v>
      </c>
      <c r="I41" s="1113" t="s">
        <v>716</v>
      </c>
      <c r="J41" s="313"/>
      <c r="K41" s="303"/>
      <c r="L41" s="301"/>
      <c r="M41" s="301"/>
      <c r="N41" s="301"/>
      <c r="O41" s="301"/>
      <c r="P41" s="301"/>
      <c r="Q41" s="301"/>
      <c r="R41" s="301"/>
      <c r="S41" s="301"/>
      <c r="T41" s="301"/>
    </row>
    <row r="42" spans="1:20" s="289" customFormat="1">
      <c r="A42" s="1110" t="s">
        <v>104</v>
      </c>
      <c r="B42" s="1111">
        <v>17536</v>
      </c>
      <c r="C42" s="1111">
        <f t="shared" si="2"/>
        <v>4922</v>
      </c>
      <c r="D42" s="1111">
        <v>849</v>
      </c>
      <c r="E42" s="1101">
        <v>2982</v>
      </c>
      <c r="F42" s="1111">
        <v>656</v>
      </c>
      <c r="G42" s="1101">
        <v>435</v>
      </c>
      <c r="H42" s="1112">
        <f t="shared" si="3"/>
        <v>28.067974452554743</v>
      </c>
      <c r="I42" s="1113" t="s">
        <v>105</v>
      </c>
      <c r="J42" s="313"/>
      <c r="K42" s="303"/>
      <c r="L42" s="244"/>
      <c r="M42" s="244"/>
      <c r="N42" s="244"/>
      <c r="O42" s="244"/>
      <c r="P42" s="244"/>
      <c r="Q42" s="244"/>
      <c r="R42" s="244"/>
      <c r="S42" s="244"/>
      <c r="T42" s="244"/>
    </row>
    <row r="43" spans="1:20" s="289" customFormat="1">
      <c r="A43" s="1110" t="s">
        <v>106</v>
      </c>
      <c r="B43" s="1111">
        <v>22906</v>
      </c>
      <c r="C43" s="1111">
        <f t="shared" si="2"/>
        <v>6836</v>
      </c>
      <c r="D43" s="1111">
        <v>1322</v>
      </c>
      <c r="E43" s="1101">
        <v>3929</v>
      </c>
      <c r="F43" s="1111">
        <v>983</v>
      </c>
      <c r="G43" s="1101">
        <v>602</v>
      </c>
      <c r="H43" s="1112">
        <f t="shared" si="3"/>
        <v>29.843709071858903</v>
      </c>
      <c r="I43" s="1113" t="s">
        <v>107</v>
      </c>
      <c r="J43" s="313"/>
      <c r="K43" s="303"/>
      <c r="L43" s="244"/>
      <c r="M43" s="244"/>
      <c r="N43" s="244"/>
      <c r="O43" s="244"/>
      <c r="P43" s="244"/>
      <c r="Q43" s="244"/>
      <c r="R43" s="244"/>
      <c r="S43" s="244"/>
      <c r="T43" s="244"/>
    </row>
    <row r="44" spans="1:20" s="289" customFormat="1">
      <c r="A44" s="299"/>
      <c r="B44" s="298"/>
      <c r="C44" s="298"/>
      <c r="D44" s="298"/>
      <c r="E44" s="298"/>
      <c r="F44" s="298"/>
      <c r="G44" s="298"/>
      <c r="H44" s="297"/>
      <c r="I44" s="296"/>
      <c r="J44" s="295"/>
      <c r="K44" s="302"/>
      <c r="L44" s="244"/>
      <c r="M44" s="244"/>
      <c r="N44" s="244"/>
      <c r="O44" s="244"/>
      <c r="P44" s="244"/>
      <c r="Q44" s="244"/>
      <c r="R44" s="244"/>
      <c r="S44" s="244"/>
      <c r="T44" s="244"/>
    </row>
    <row r="45" spans="1:20" s="289" customFormat="1">
      <c r="A45" s="294" t="s">
        <v>372</v>
      </c>
      <c r="B45" s="238"/>
      <c r="C45" s="238"/>
      <c r="D45" s="238"/>
      <c r="E45" s="238"/>
      <c r="F45" s="238"/>
      <c r="G45" s="238"/>
      <c r="H45" s="293"/>
      <c r="I45" s="244"/>
      <c r="J45" s="292"/>
      <c r="K45" s="302"/>
      <c r="L45" s="244"/>
      <c r="M45" s="244"/>
      <c r="N45" s="244"/>
      <c r="O45" s="244"/>
      <c r="P45" s="244"/>
      <c r="Q45" s="244"/>
      <c r="R45" s="244"/>
      <c r="S45" s="244"/>
      <c r="T45" s="244"/>
    </row>
    <row r="46" spans="1:20" s="289" customFormat="1">
      <c r="A46" s="294" t="s">
        <v>373</v>
      </c>
      <c r="B46" s="238"/>
      <c r="C46" s="238"/>
      <c r="D46" s="238"/>
      <c r="E46" s="238"/>
      <c r="F46" s="238"/>
      <c r="G46" s="238"/>
      <c r="H46" s="293"/>
      <c r="I46" s="291"/>
      <c r="J46" s="290"/>
      <c r="K46" s="302"/>
      <c r="L46" s="244"/>
      <c r="M46" s="244"/>
      <c r="N46" s="244"/>
      <c r="O46" s="244"/>
      <c r="P46" s="244"/>
      <c r="Q46" s="244"/>
      <c r="R46" s="244"/>
      <c r="S46" s="244"/>
      <c r="T46" s="244"/>
    </row>
    <row r="47" spans="1:20" s="289" customFormat="1">
      <c r="A47" s="294" t="s">
        <v>374</v>
      </c>
      <c r="B47" s="238"/>
      <c r="C47" s="238"/>
      <c r="D47" s="238"/>
      <c r="E47" s="238"/>
      <c r="F47" s="238"/>
      <c r="G47" s="238"/>
      <c r="H47" s="293"/>
      <c r="I47" s="291"/>
      <c r="J47" s="290"/>
      <c r="K47" s="302"/>
      <c r="L47" s="244"/>
      <c r="M47" s="244"/>
      <c r="N47" s="244"/>
      <c r="O47" s="244"/>
      <c r="P47" s="244"/>
      <c r="Q47" s="244"/>
      <c r="R47" s="244"/>
      <c r="S47" s="244"/>
      <c r="T47" s="244"/>
    </row>
    <row r="48" spans="1:20">
      <c r="A48" s="443" t="s">
        <v>375</v>
      </c>
      <c r="B48" s="447"/>
      <c r="C48" s="447"/>
      <c r="D48" s="447"/>
      <c r="E48" s="447"/>
      <c r="F48" s="447"/>
      <c r="G48" s="447"/>
      <c r="H48" s="444"/>
      <c r="I48" s="456"/>
      <c r="J48" s="461"/>
      <c r="K48" s="448"/>
      <c r="L48" s="443"/>
      <c r="M48" s="443"/>
      <c r="N48" s="443"/>
      <c r="O48" s="443"/>
      <c r="P48" s="443"/>
      <c r="Q48" s="443"/>
      <c r="R48" s="443"/>
      <c r="S48" s="443"/>
      <c r="T48" s="443"/>
    </row>
    <row r="49" spans="1:20" ht="17.25">
      <c r="A49" s="455"/>
      <c r="B49" s="439"/>
      <c r="C49" s="439"/>
      <c r="D49" s="439"/>
      <c r="E49" s="439"/>
      <c r="F49" s="439"/>
      <c r="G49" s="439"/>
      <c r="H49" s="439"/>
      <c r="I49" s="457" t="s">
        <v>376</v>
      </c>
      <c r="J49" s="462"/>
      <c r="K49" s="439"/>
      <c r="L49" s="439"/>
      <c r="M49" s="439"/>
      <c r="N49" s="439"/>
      <c r="O49" s="439"/>
      <c r="P49" s="439"/>
      <c r="Q49" s="439"/>
      <c r="R49" s="439"/>
      <c r="S49" s="439"/>
      <c r="T49" s="439"/>
    </row>
    <row r="50" spans="1:20">
      <c r="A50" s="446"/>
      <c r="B50" s="439"/>
      <c r="C50" s="439"/>
      <c r="D50" s="439"/>
      <c r="E50" s="439"/>
      <c r="F50" s="439"/>
      <c r="G50" s="439"/>
      <c r="H50" s="439"/>
      <c r="I50" s="442"/>
      <c r="J50" s="439"/>
    </row>
    <row r="51" spans="1:20">
      <c r="A51" s="439"/>
      <c r="B51" s="439"/>
      <c r="C51" s="439"/>
      <c r="D51" s="439"/>
      <c r="E51" s="439"/>
      <c r="F51" s="439"/>
      <c r="G51" s="439"/>
      <c r="H51" s="439"/>
      <c r="I51" s="442"/>
      <c r="J51" s="439"/>
    </row>
    <row r="52" spans="1:20">
      <c r="A52" s="439"/>
      <c r="B52" s="439"/>
      <c r="C52" s="439"/>
      <c r="D52" s="439"/>
      <c r="E52" s="439"/>
      <c r="F52" s="439"/>
      <c r="G52" s="439"/>
      <c r="H52" s="439"/>
      <c r="I52" s="442"/>
      <c r="J52" s="439"/>
    </row>
    <row r="53" spans="1:20">
      <c r="A53" s="439"/>
      <c r="B53" s="439"/>
      <c r="C53" s="439"/>
      <c r="D53" s="439"/>
      <c r="E53" s="439"/>
      <c r="F53" s="439"/>
      <c r="G53" s="439"/>
      <c r="H53" s="439"/>
      <c r="I53" s="442"/>
      <c r="J53" s="439"/>
    </row>
    <row r="54" spans="1:20">
      <c r="A54" s="439"/>
      <c r="B54" s="439"/>
      <c r="C54" s="439"/>
      <c r="D54" s="439"/>
      <c r="E54" s="439"/>
      <c r="F54" s="439"/>
      <c r="G54" s="439"/>
      <c r="H54" s="439"/>
      <c r="I54" s="442"/>
      <c r="J54" s="439"/>
    </row>
    <row r="55" spans="1:20">
      <c r="A55" s="439"/>
      <c r="B55" s="439"/>
      <c r="C55" s="439"/>
      <c r="D55" s="439"/>
      <c r="E55" s="439"/>
      <c r="F55" s="439"/>
      <c r="G55" s="439"/>
      <c r="H55" s="439"/>
      <c r="I55" s="442"/>
      <c r="J55" s="439"/>
    </row>
    <row r="56" spans="1:20">
      <c r="A56" s="439"/>
      <c r="B56" s="439"/>
      <c r="C56" s="439"/>
      <c r="D56" s="439"/>
      <c r="E56" s="439"/>
      <c r="F56" s="439"/>
      <c r="G56" s="439"/>
      <c r="H56" s="439"/>
      <c r="I56" s="442"/>
      <c r="J56" s="439"/>
    </row>
    <row r="57" spans="1:20">
      <c r="A57" s="439"/>
      <c r="B57" s="439"/>
      <c r="C57" s="439"/>
      <c r="D57" s="439"/>
      <c r="E57" s="439"/>
      <c r="F57" s="439"/>
      <c r="G57" s="439"/>
      <c r="H57" s="439"/>
      <c r="I57" s="442"/>
      <c r="J57" s="439"/>
    </row>
    <row r="58" spans="1:20">
      <c r="A58" s="439"/>
      <c r="B58" s="439"/>
      <c r="C58" s="439"/>
      <c r="D58" s="439"/>
      <c r="E58" s="439"/>
      <c r="F58" s="439"/>
      <c r="G58" s="439"/>
      <c r="H58" s="439"/>
      <c r="I58" s="442"/>
      <c r="J58" s="439"/>
    </row>
    <row r="59" spans="1:20">
      <c r="A59" s="439"/>
      <c r="B59" s="439"/>
      <c r="C59" s="439"/>
      <c r="D59" s="439"/>
      <c r="E59" s="439"/>
      <c r="F59" s="439"/>
      <c r="G59" s="439"/>
      <c r="H59" s="439"/>
      <c r="I59" s="442"/>
      <c r="J59" s="439"/>
    </row>
    <row r="60" spans="1:20">
      <c r="A60" s="439"/>
      <c r="B60" s="439"/>
      <c r="C60" s="439"/>
      <c r="D60" s="439"/>
      <c r="E60" s="439"/>
      <c r="F60" s="439"/>
      <c r="G60" s="439"/>
      <c r="H60" s="439"/>
      <c r="I60" s="442"/>
      <c r="J60" s="439"/>
    </row>
    <row r="61" spans="1:20">
      <c r="A61" s="439"/>
      <c r="B61" s="439"/>
      <c r="C61" s="439"/>
      <c r="D61" s="439"/>
      <c r="E61" s="439"/>
      <c r="F61" s="439"/>
      <c r="G61" s="439"/>
      <c r="H61" s="439"/>
      <c r="I61" s="442"/>
      <c r="J61" s="439"/>
    </row>
    <row r="62" spans="1:20" ht="17.25">
      <c r="A62" s="453"/>
      <c r="B62" s="453"/>
      <c r="C62" s="453"/>
      <c r="D62" s="453"/>
      <c r="E62" s="453"/>
      <c r="F62" s="453"/>
      <c r="G62" s="453"/>
      <c r="H62" s="454"/>
      <c r="I62" s="442"/>
      <c r="J62" s="463"/>
    </row>
    <row r="63" spans="1:20" ht="17.25">
      <c r="A63" s="453"/>
      <c r="B63" s="453"/>
      <c r="C63" s="453"/>
      <c r="D63" s="453"/>
      <c r="E63" s="453"/>
      <c r="F63" s="453"/>
      <c r="G63" s="453"/>
      <c r="H63" s="454"/>
      <c r="I63" s="442"/>
      <c r="J63" s="463"/>
    </row>
    <row r="64" spans="1:20" ht="17.25">
      <c r="A64" s="453"/>
      <c r="B64" s="453"/>
      <c r="C64" s="453"/>
      <c r="D64" s="453"/>
      <c r="E64" s="453"/>
      <c r="F64" s="453"/>
      <c r="G64" s="453"/>
      <c r="H64" s="454"/>
      <c r="I64" s="442"/>
      <c r="J64" s="463"/>
    </row>
    <row r="65" spans="1:10" ht="17.25">
      <c r="A65" s="453"/>
      <c r="B65" s="453"/>
      <c r="C65" s="453"/>
      <c r="D65" s="453"/>
      <c r="E65" s="453"/>
      <c r="F65" s="453"/>
      <c r="G65" s="453"/>
      <c r="H65" s="454"/>
      <c r="I65" s="442"/>
      <c r="J65" s="463"/>
    </row>
    <row r="66" spans="1:10" ht="17.25">
      <c r="A66" s="453"/>
      <c r="B66" s="453"/>
      <c r="C66" s="453"/>
      <c r="D66" s="453"/>
      <c r="E66" s="453"/>
      <c r="F66" s="453"/>
      <c r="G66" s="453"/>
      <c r="H66" s="454"/>
      <c r="I66" s="442"/>
      <c r="J66" s="463"/>
    </row>
  </sheetData>
  <mergeCells count="3">
    <mergeCell ref="A2:I2"/>
    <mergeCell ref="C4:G4"/>
    <mergeCell ref="C5:G5"/>
  </mergeCells>
  <phoneticPr fontId="51" type="noConversion"/>
  <pageMargins left="0.7" right="0.7" top="0.75" bottom="0.75" header="0.3" footer="0.3"/>
  <pageSetup paperSize="9" scale="80" orientation="portrait" r:id="rId1"/>
  <ignoredErrors>
    <ignoredError sqref="A9:A10 I9:I1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view="pageBreakPreview" zoomScale="115" zoomScaleNormal="100" zoomScaleSheetLayoutView="115" workbookViewId="0">
      <selection activeCell="A2" sqref="A2:H2"/>
    </sheetView>
  </sheetViews>
  <sheetFormatPr defaultRowHeight="16.5"/>
  <cols>
    <col min="19" max="19" width="8.875" style="493" customWidth="1"/>
    <col min="20" max="22" width="9" style="493"/>
  </cols>
  <sheetData>
    <row r="1" spans="1:22" ht="20.25">
      <c r="A1" s="512"/>
      <c r="B1" s="513"/>
      <c r="C1" s="513"/>
      <c r="D1" s="513"/>
      <c r="E1" s="513"/>
      <c r="F1" s="513"/>
      <c r="G1" s="513"/>
      <c r="H1" s="513"/>
      <c r="I1" s="513"/>
      <c r="J1" s="513"/>
      <c r="K1" s="513"/>
      <c r="L1" s="514"/>
      <c r="M1" s="513"/>
      <c r="N1" s="513"/>
      <c r="O1" s="513"/>
      <c r="P1" s="513"/>
      <c r="Q1" s="515"/>
      <c r="R1" s="516"/>
      <c r="S1" s="517"/>
      <c r="T1" s="512"/>
      <c r="U1" s="512"/>
      <c r="V1" s="512"/>
    </row>
    <row r="2" spans="1:22" s="492" customFormat="1" ht="21.75">
      <c r="A2" s="1156" t="s">
        <v>403</v>
      </c>
      <c r="B2" s="1156"/>
      <c r="C2" s="1156"/>
      <c r="D2" s="1156"/>
      <c r="E2" s="1156"/>
      <c r="F2" s="1156"/>
      <c r="G2" s="1156"/>
      <c r="H2" s="1156"/>
      <c r="I2" s="1171" t="s">
        <v>382</v>
      </c>
      <c r="J2" s="1171"/>
      <c r="K2" s="1171"/>
      <c r="L2" s="1171"/>
      <c r="M2" s="1171"/>
      <c r="N2" s="1171"/>
      <c r="O2" s="1171"/>
      <c r="P2" s="1171"/>
      <c r="Q2" s="1171"/>
      <c r="R2" s="1171"/>
      <c r="S2" s="496"/>
      <c r="T2" s="495"/>
      <c r="U2" s="1"/>
      <c r="V2" s="1"/>
    </row>
    <row r="3" spans="1:22" s="492" customFormat="1" ht="20.25">
      <c r="A3" s="1"/>
      <c r="B3" s="282"/>
      <c r="C3" s="282"/>
      <c r="D3" s="282"/>
      <c r="E3" s="282"/>
      <c r="F3" s="282"/>
      <c r="G3" s="282"/>
      <c r="H3" s="282"/>
      <c r="I3" s="491"/>
      <c r="J3" s="282"/>
      <c r="K3" s="282"/>
      <c r="L3" s="491"/>
      <c r="M3" s="491"/>
      <c r="N3" s="491"/>
      <c r="O3" s="491"/>
      <c r="P3" s="491"/>
      <c r="Q3" s="491"/>
      <c r="R3" s="491"/>
      <c r="S3" s="496"/>
      <c r="T3" s="495"/>
      <c r="U3" s="1"/>
      <c r="V3" s="1"/>
    </row>
    <row r="4" spans="1:22" s="492" customFormat="1" ht="17.25" thickBot="1">
      <c r="A4" s="509" t="s">
        <v>383</v>
      </c>
      <c r="B4" s="278"/>
      <c r="C4" s="280"/>
      <c r="D4" s="280"/>
      <c r="E4" s="280"/>
      <c r="F4" s="280"/>
      <c r="G4" s="280"/>
      <c r="H4" s="280"/>
      <c r="I4" s="490"/>
      <c r="J4" s="490"/>
      <c r="K4" s="490"/>
      <c r="L4" s="490"/>
      <c r="M4" s="490"/>
      <c r="N4" s="490"/>
      <c r="O4" s="490"/>
      <c r="P4" s="490"/>
      <c r="Q4" s="497"/>
      <c r="R4" s="278" t="s">
        <v>384</v>
      </c>
      <c r="S4" s="489"/>
      <c r="T4" s="488"/>
      <c r="U4" s="488"/>
      <c r="V4" s="488"/>
    </row>
    <row r="5" spans="1:22" s="492" customFormat="1" ht="17.25" thickTop="1">
      <c r="A5" s="508"/>
      <c r="B5" s="487" t="s">
        <v>399</v>
      </c>
      <c r="C5" s="507" t="s">
        <v>385</v>
      </c>
      <c r="D5" s="486"/>
      <c r="E5" s="486"/>
      <c r="F5" s="486"/>
      <c r="G5" s="506"/>
      <c r="H5" s="506"/>
      <c r="I5" s="487"/>
      <c r="J5" s="505"/>
      <c r="K5" s="504"/>
      <c r="L5" s="503" t="s">
        <v>119</v>
      </c>
      <c r="M5" s="502"/>
      <c r="N5" s="501" t="s">
        <v>386</v>
      </c>
      <c r="O5" s="508"/>
      <c r="P5" s="485" t="s">
        <v>387</v>
      </c>
      <c r="Q5" s="484"/>
      <c r="R5" s="483"/>
      <c r="S5" s="482"/>
      <c r="T5" s="506"/>
      <c r="U5" s="505"/>
      <c r="V5" s="504"/>
    </row>
    <row r="6" spans="1:22" s="492" customFormat="1">
      <c r="A6" s="272" t="s">
        <v>388</v>
      </c>
      <c r="B6" s="487"/>
      <c r="C6" s="500" t="s">
        <v>389</v>
      </c>
      <c r="D6" s="481"/>
      <c r="E6" s="499"/>
      <c r="F6" s="480" t="s">
        <v>390</v>
      </c>
      <c r="G6" s="481"/>
      <c r="H6" s="481"/>
      <c r="I6" s="480" t="s">
        <v>391</v>
      </c>
      <c r="J6" s="481"/>
      <c r="K6" s="481"/>
      <c r="L6" s="503" t="s">
        <v>400</v>
      </c>
      <c r="M6" s="1168" t="s">
        <v>392</v>
      </c>
      <c r="N6" s="1169"/>
      <c r="O6" s="1170"/>
      <c r="P6" s="479"/>
      <c r="Q6" s="498"/>
      <c r="R6" s="273" t="s">
        <v>21</v>
      </c>
      <c r="S6" s="482"/>
      <c r="T6" s="506"/>
      <c r="U6" s="506"/>
      <c r="V6" s="506"/>
    </row>
    <row r="7" spans="1:22" s="492" customFormat="1">
      <c r="A7" s="272" t="s">
        <v>401</v>
      </c>
      <c r="B7" s="273" t="s">
        <v>126</v>
      </c>
      <c r="C7" s="478"/>
      <c r="D7" s="480" t="s">
        <v>128</v>
      </c>
      <c r="E7" s="477" t="s">
        <v>129</v>
      </c>
      <c r="F7" s="273"/>
      <c r="G7" s="480" t="s">
        <v>128</v>
      </c>
      <c r="H7" s="476" t="s">
        <v>129</v>
      </c>
      <c r="I7" s="478"/>
      <c r="J7" s="480" t="s">
        <v>128</v>
      </c>
      <c r="K7" s="476" t="s">
        <v>129</v>
      </c>
      <c r="L7" s="475" t="s">
        <v>132</v>
      </c>
      <c r="M7" s="474" t="s">
        <v>220</v>
      </c>
      <c r="N7" s="272" t="s">
        <v>130</v>
      </c>
      <c r="O7" s="483" t="s">
        <v>131</v>
      </c>
      <c r="P7" s="473" t="s">
        <v>393</v>
      </c>
      <c r="Q7" s="472" t="s">
        <v>394</v>
      </c>
      <c r="R7" s="273" t="s">
        <v>27</v>
      </c>
      <c r="S7" s="482"/>
      <c r="T7" s="506"/>
      <c r="U7" s="506"/>
      <c r="V7" s="506"/>
    </row>
    <row r="8" spans="1:22" s="492" customFormat="1">
      <c r="A8" s="471"/>
      <c r="B8" s="470" t="s">
        <v>135</v>
      </c>
      <c r="C8" s="469"/>
      <c r="D8" s="469" t="s">
        <v>137</v>
      </c>
      <c r="E8" s="468" t="s">
        <v>138</v>
      </c>
      <c r="F8" s="470"/>
      <c r="G8" s="469" t="s">
        <v>137</v>
      </c>
      <c r="H8" s="470" t="s">
        <v>138</v>
      </c>
      <c r="I8" s="469"/>
      <c r="J8" s="469" t="s">
        <v>137</v>
      </c>
      <c r="K8" s="470" t="s">
        <v>138</v>
      </c>
      <c r="L8" s="201" t="s">
        <v>141</v>
      </c>
      <c r="M8" s="467" t="s">
        <v>136</v>
      </c>
      <c r="N8" s="471" t="s">
        <v>139</v>
      </c>
      <c r="O8" s="466" t="s">
        <v>140</v>
      </c>
      <c r="P8" s="468" t="s">
        <v>395</v>
      </c>
      <c r="Q8" s="498" t="s">
        <v>28</v>
      </c>
      <c r="R8" s="470"/>
      <c r="S8" s="482"/>
      <c r="T8" s="506"/>
      <c r="U8" s="506"/>
      <c r="V8" s="506"/>
    </row>
    <row r="9" spans="1:22" s="492" customFormat="1" ht="9" customHeight="1">
      <c r="A9" s="272"/>
      <c r="B9" s="483"/>
      <c r="C9" s="506"/>
      <c r="D9" s="506"/>
      <c r="E9" s="506"/>
      <c r="F9" s="506"/>
      <c r="G9" s="506"/>
      <c r="H9" s="506"/>
      <c r="I9" s="506"/>
      <c r="J9" s="506"/>
      <c r="K9" s="506"/>
      <c r="L9" s="506"/>
      <c r="M9" s="483"/>
      <c r="N9" s="483"/>
      <c r="O9" s="483"/>
      <c r="P9" s="506"/>
      <c r="Q9" s="472"/>
      <c r="R9" s="273"/>
      <c r="S9" s="482"/>
      <c r="T9" s="506"/>
      <c r="U9" s="506"/>
      <c r="V9" s="506"/>
    </row>
    <row r="10" spans="1:22" s="492" customFormat="1">
      <c r="A10" s="465" t="s">
        <v>199</v>
      </c>
      <c r="B10" s="464">
        <v>4527282</v>
      </c>
      <c r="C10" s="464">
        <v>12071884</v>
      </c>
      <c r="D10" s="464">
        <v>6112339</v>
      </c>
      <c r="E10" s="464">
        <v>5959545</v>
      </c>
      <c r="F10" s="464">
        <v>11786622</v>
      </c>
      <c r="G10" s="464">
        <v>5942454</v>
      </c>
      <c r="H10" s="464">
        <v>5844168</v>
      </c>
      <c r="I10" s="464">
        <v>285262</v>
      </c>
      <c r="J10" s="464">
        <v>169885</v>
      </c>
      <c r="K10" s="464">
        <v>115377</v>
      </c>
      <c r="L10" s="225">
        <v>2.6034653904925737</v>
      </c>
      <c r="M10" s="464">
        <v>1025883</v>
      </c>
      <c r="N10" s="464">
        <v>1022456</v>
      </c>
      <c r="O10" s="328">
        <v>3427</v>
      </c>
      <c r="P10" s="228">
        <v>1187.3431466469431</v>
      </c>
      <c r="Q10" s="227">
        <v>10167.14</v>
      </c>
      <c r="R10" s="226" t="s">
        <v>199</v>
      </c>
      <c r="S10" s="482"/>
      <c r="T10" s="464"/>
      <c r="U10" s="464"/>
      <c r="V10" s="464"/>
    </row>
    <row r="11" spans="1:22" s="492" customFormat="1">
      <c r="A11" s="465" t="s">
        <v>200</v>
      </c>
      <c r="B11" s="464">
        <v>4579405</v>
      </c>
      <c r="C11" s="464">
        <v>12239862</v>
      </c>
      <c r="D11" s="464">
        <v>6193380</v>
      </c>
      <c r="E11" s="464">
        <v>6046482</v>
      </c>
      <c r="F11" s="464">
        <v>11937415</v>
      </c>
      <c r="G11" s="464">
        <v>6015357</v>
      </c>
      <c r="H11" s="464">
        <v>5922058</v>
      </c>
      <c r="I11" s="464">
        <v>302447</v>
      </c>
      <c r="J11" s="464">
        <v>178023</v>
      </c>
      <c r="K11" s="464">
        <v>124424</v>
      </c>
      <c r="L11" s="225">
        <v>2.6067611403664888</v>
      </c>
      <c r="M11" s="464">
        <v>1075712</v>
      </c>
      <c r="N11" s="464">
        <v>1072462</v>
      </c>
      <c r="O11" s="328">
        <v>3250</v>
      </c>
      <c r="P11" s="228">
        <v>1203.4505203212384</v>
      </c>
      <c r="Q11" s="227">
        <v>10170.64</v>
      </c>
      <c r="R11" s="226" t="s">
        <v>200</v>
      </c>
      <c r="S11" s="482"/>
      <c r="T11" s="464"/>
      <c r="U11" s="464"/>
      <c r="V11" s="464"/>
    </row>
    <row r="12" spans="1:22" s="492" customFormat="1">
      <c r="A12" s="465" t="s">
        <v>201</v>
      </c>
      <c r="B12" s="464">
        <v>4639665</v>
      </c>
      <c r="C12" s="464">
        <v>12381550</v>
      </c>
      <c r="D12" s="464">
        <v>6260055</v>
      </c>
      <c r="E12" s="464">
        <v>6121495</v>
      </c>
      <c r="F12" s="464">
        <v>12093299</v>
      </c>
      <c r="G12" s="464">
        <v>6091035</v>
      </c>
      <c r="H12" s="464">
        <v>6002264</v>
      </c>
      <c r="I12" s="464">
        <v>288251</v>
      </c>
      <c r="J12" s="464">
        <v>169020</v>
      </c>
      <c r="K12" s="464">
        <v>119231</v>
      </c>
      <c r="L12" s="225">
        <v>2.6065026246506999</v>
      </c>
      <c r="M12" s="464">
        <v>1138831</v>
      </c>
      <c r="N12" s="464">
        <v>1135242</v>
      </c>
      <c r="O12" s="328">
        <v>3589</v>
      </c>
      <c r="P12" s="228">
        <v>1217.1843817211047</v>
      </c>
      <c r="Q12" s="227">
        <v>10172.2879343</v>
      </c>
      <c r="R12" s="226" t="s">
        <v>201</v>
      </c>
      <c r="S12" s="482"/>
      <c r="T12" s="464"/>
      <c r="U12" s="464"/>
      <c r="V12" s="464"/>
    </row>
    <row r="13" spans="1:22" s="492" customFormat="1">
      <c r="A13" s="465" t="s">
        <v>202</v>
      </c>
      <c r="B13" s="464">
        <v>4712324</v>
      </c>
      <c r="C13" s="464">
        <v>12549345</v>
      </c>
      <c r="D13" s="464">
        <v>6346559</v>
      </c>
      <c r="E13" s="464">
        <v>6202786</v>
      </c>
      <c r="F13" s="464">
        <v>12234630</v>
      </c>
      <c r="G13" s="464">
        <v>6159193</v>
      </c>
      <c r="H13" s="464">
        <v>6075437</v>
      </c>
      <c r="I13" s="464">
        <v>314715</v>
      </c>
      <c r="J13" s="464">
        <v>187366</v>
      </c>
      <c r="K13" s="464">
        <v>127349</v>
      </c>
      <c r="L13" s="225">
        <v>2.596304923006143</v>
      </c>
      <c r="M13" s="464">
        <v>1199337</v>
      </c>
      <c r="N13" s="464">
        <v>1195523</v>
      </c>
      <c r="O13" s="328">
        <v>3814</v>
      </c>
      <c r="P13" s="228">
        <v>1233.6386335204143</v>
      </c>
      <c r="Q13" s="227">
        <v>10172.626455600001</v>
      </c>
      <c r="R13" s="226" t="s">
        <v>202</v>
      </c>
      <c r="S13" s="482"/>
      <c r="T13" s="464"/>
      <c r="U13" s="464"/>
      <c r="V13" s="464"/>
    </row>
    <row r="14" spans="1:22" s="492" customFormat="1">
      <c r="A14" s="465" t="s">
        <v>683</v>
      </c>
      <c r="B14" s="464">
        <v>4786718</v>
      </c>
      <c r="C14" s="464">
        <v>12709996</v>
      </c>
      <c r="D14" s="464">
        <v>64330331</v>
      </c>
      <c r="E14" s="464">
        <v>6279665</v>
      </c>
      <c r="F14" s="464">
        <v>12357830</v>
      </c>
      <c r="G14" s="464">
        <v>6219813</v>
      </c>
      <c r="H14" s="464">
        <v>6138017</v>
      </c>
      <c r="I14" s="464">
        <v>352166</v>
      </c>
      <c r="J14" s="464">
        <v>210518</v>
      </c>
      <c r="K14" s="464">
        <v>141648</v>
      </c>
      <c r="L14" s="225">
        <v>2.5816916726659098</v>
      </c>
      <c r="M14" s="464">
        <v>1258054</v>
      </c>
      <c r="N14" s="464">
        <v>1254445</v>
      </c>
      <c r="O14" s="328">
        <v>3609</v>
      </c>
      <c r="P14" s="228">
        <v>1249</v>
      </c>
      <c r="Q14" s="227">
        <v>10172.626455600001</v>
      </c>
      <c r="R14" s="226" t="s">
        <v>682</v>
      </c>
      <c r="S14" s="482"/>
      <c r="T14" s="464"/>
      <c r="U14" s="464"/>
      <c r="V14" s="464"/>
    </row>
    <row r="15" spans="1:22" s="492" customFormat="1">
      <c r="A15" s="224" t="s">
        <v>680</v>
      </c>
      <c r="B15" s="223">
        <f>B16+B38</f>
        <v>4885012</v>
      </c>
      <c r="C15" s="223">
        <f t="shared" ref="C15:M15" si="0">C16+C38</f>
        <v>12892271</v>
      </c>
      <c r="D15" s="223">
        <f t="shared" si="0"/>
        <v>6520381</v>
      </c>
      <c r="E15" s="223">
        <f t="shared" si="0"/>
        <v>6371890</v>
      </c>
      <c r="F15" s="223">
        <f t="shared" si="0"/>
        <v>12522606</v>
      </c>
      <c r="G15" s="223">
        <f t="shared" si="0"/>
        <v>6299812</v>
      </c>
      <c r="H15" s="223">
        <f t="shared" si="0"/>
        <v>6222794</v>
      </c>
      <c r="I15" s="223">
        <f t="shared" si="0"/>
        <v>369665</v>
      </c>
      <c r="J15" s="223">
        <f t="shared" si="0"/>
        <v>220569</v>
      </c>
      <c r="K15" s="223">
        <f t="shared" si="0"/>
        <v>149096</v>
      </c>
      <c r="L15" s="222">
        <f>F15/B15</f>
        <v>2.5634749720164454</v>
      </c>
      <c r="M15" s="223">
        <f t="shared" si="0"/>
        <v>1322763</v>
      </c>
      <c r="N15" s="223">
        <f t="shared" ref="N15" si="1">N16+N38</f>
        <v>1318882</v>
      </c>
      <c r="O15" s="223">
        <f t="shared" ref="O15" si="2">O16+O38</f>
        <v>3881</v>
      </c>
      <c r="P15" s="223">
        <f>C15/Q15</f>
        <v>1267.0133157430662</v>
      </c>
      <c r="Q15" s="218">
        <f t="shared" ref="Q15" si="3">Q16+Q38</f>
        <v>10175.324000000001</v>
      </c>
      <c r="R15" s="221" t="s">
        <v>681</v>
      </c>
      <c r="S15" s="231"/>
      <c r="T15" s="230"/>
      <c r="U15" s="230"/>
      <c r="V15" s="220"/>
    </row>
    <row r="16" spans="1:22" s="492" customFormat="1">
      <c r="A16" s="219" t="s">
        <v>42</v>
      </c>
      <c r="B16" s="223">
        <f>SUM(B17:B37)</f>
        <v>3589771</v>
      </c>
      <c r="C16" s="223">
        <f t="shared" ref="C16:M16" si="4">SUM(C17:C37)</f>
        <v>9543258</v>
      </c>
      <c r="D16" s="223">
        <f t="shared" si="4"/>
        <v>4839450</v>
      </c>
      <c r="E16" s="223">
        <f t="shared" si="4"/>
        <v>4703808</v>
      </c>
      <c r="F16" s="223">
        <f t="shared" si="4"/>
        <v>9231544</v>
      </c>
      <c r="G16" s="223">
        <f t="shared" si="4"/>
        <v>4655467</v>
      </c>
      <c r="H16" s="223">
        <f t="shared" si="4"/>
        <v>4576077</v>
      </c>
      <c r="I16" s="223">
        <f t="shared" si="4"/>
        <v>311714</v>
      </c>
      <c r="J16" s="223">
        <f t="shared" si="4"/>
        <v>183983</v>
      </c>
      <c r="K16" s="223">
        <f t="shared" si="4"/>
        <v>127731</v>
      </c>
      <c r="L16" s="222">
        <f t="shared" ref="L16:L48" si="5">F16/B16</f>
        <v>2.5716247638080536</v>
      </c>
      <c r="M16" s="223">
        <f t="shared" si="4"/>
        <v>927563</v>
      </c>
      <c r="N16" s="223">
        <f t="shared" ref="N16" si="6">SUM(N17:N37)</f>
        <v>924432</v>
      </c>
      <c r="O16" s="223">
        <f t="shared" ref="O16" si="7">SUM(O17:O37)</f>
        <v>3131</v>
      </c>
      <c r="P16" s="223">
        <f t="shared" ref="P16:P48" si="8">C16/Q16</f>
        <v>1614.9423565946097</v>
      </c>
      <c r="Q16" s="218">
        <f t="shared" ref="Q16" si="9">SUM(Q17:Q37)</f>
        <v>5909.3490000000002</v>
      </c>
      <c r="R16" s="229" t="s">
        <v>43</v>
      </c>
      <c r="S16" s="231"/>
      <c r="T16" s="230"/>
      <c r="U16" s="230"/>
      <c r="V16" s="220"/>
    </row>
    <row r="17" spans="1:22" s="492" customFormat="1">
      <c r="A17" s="319" t="s">
        <v>44</v>
      </c>
      <c r="B17" s="1115">
        <v>463154</v>
      </c>
      <c r="C17" s="216">
        <f>D17+E17</f>
        <v>1221975</v>
      </c>
      <c r="D17" s="383">
        <f>G17+J17</f>
        <v>615646</v>
      </c>
      <c r="E17" s="383">
        <f>H17+K17</f>
        <v>606329</v>
      </c>
      <c r="F17" s="216">
        <f>G17+H17</f>
        <v>1184624</v>
      </c>
      <c r="G17" s="1115">
        <v>596508</v>
      </c>
      <c r="H17" s="1115">
        <v>588116</v>
      </c>
      <c r="I17" s="216">
        <f>J17+K17</f>
        <v>37351</v>
      </c>
      <c r="J17" s="1115">
        <v>19138</v>
      </c>
      <c r="K17" s="1115">
        <v>18213</v>
      </c>
      <c r="L17" s="222">
        <f t="shared" si="5"/>
        <v>2.5577324172953273</v>
      </c>
      <c r="M17" s="216">
        <f>N17+O17</f>
        <v>100241</v>
      </c>
      <c r="N17" s="1118">
        <v>99750</v>
      </c>
      <c r="O17" s="1120">
        <v>491</v>
      </c>
      <c r="P17" s="223">
        <f t="shared" si="8"/>
        <v>10094.795539033457</v>
      </c>
      <c r="Q17" s="227">
        <v>121.05</v>
      </c>
      <c r="R17" s="382" t="s">
        <v>45</v>
      </c>
      <c r="S17" s="215"/>
      <c r="T17" s="381"/>
      <c r="U17" s="217"/>
      <c r="V17" s="217"/>
    </row>
    <row r="18" spans="1:22" s="492" customFormat="1">
      <c r="A18" s="319" t="s">
        <v>46</v>
      </c>
      <c r="B18" s="1115">
        <v>390968</v>
      </c>
      <c r="C18" s="216">
        <f t="shared" ref="C18:C37" si="10">D18+E18</f>
        <v>989662</v>
      </c>
      <c r="D18" s="383">
        <f t="shared" ref="D18:D37" si="11">G18+J18</f>
        <v>491890</v>
      </c>
      <c r="E18" s="383">
        <f t="shared" ref="E18:E37" si="12">H18+K18</f>
        <v>497772</v>
      </c>
      <c r="F18" s="216">
        <f t="shared" ref="F18:F37" si="13">G18+H18</f>
        <v>971424</v>
      </c>
      <c r="G18" s="1115">
        <v>482864</v>
      </c>
      <c r="H18" s="1115">
        <v>488560</v>
      </c>
      <c r="I18" s="216">
        <f t="shared" ref="I18:I37" si="14">J18+K18</f>
        <v>18238</v>
      </c>
      <c r="J18" s="1115">
        <v>9026</v>
      </c>
      <c r="K18" s="1115">
        <v>9212</v>
      </c>
      <c r="L18" s="222">
        <f t="shared" si="5"/>
        <v>2.4846637064926029</v>
      </c>
      <c r="M18" s="216">
        <f t="shared" ref="M18:M37" si="15">N18+O18</f>
        <v>106658</v>
      </c>
      <c r="N18" s="1118">
        <v>106386</v>
      </c>
      <c r="O18" s="1120">
        <v>272</v>
      </c>
      <c r="P18" s="223">
        <f t="shared" si="8"/>
        <v>6985.9809125818847</v>
      </c>
      <c r="Q18" s="227">
        <v>141.66399999999999</v>
      </c>
      <c r="R18" s="382" t="s">
        <v>47</v>
      </c>
      <c r="S18" s="215"/>
      <c r="T18" s="381"/>
      <c r="U18" s="217"/>
      <c r="V18" s="217"/>
    </row>
    <row r="19" spans="1:22" s="492" customFormat="1">
      <c r="A19" s="319" t="s">
        <v>48</v>
      </c>
      <c r="B19" s="1115">
        <v>223779</v>
      </c>
      <c r="C19" s="216">
        <f t="shared" si="10"/>
        <v>605451</v>
      </c>
      <c r="D19" s="383">
        <f t="shared" si="11"/>
        <v>301143</v>
      </c>
      <c r="E19" s="383">
        <f t="shared" si="12"/>
        <v>304308</v>
      </c>
      <c r="F19" s="216">
        <f t="shared" si="13"/>
        <v>597789</v>
      </c>
      <c r="G19" s="1115">
        <v>297422</v>
      </c>
      <c r="H19" s="1115">
        <v>300367</v>
      </c>
      <c r="I19" s="216">
        <f t="shared" si="14"/>
        <v>7662</v>
      </c>
      <c r="J19" s="1115">
        <v>3721</v>
      </c>
      <c r="K19" s="1115">
        <v>3941</v>
      </c>
      <c r="L19" s="222">
        <f t="shared" si="5"/>
        <v>2.6713364524821364</v>
      </c>
      <c r="M19" s="216">
        <f t="shared" si="15"/>
        <v>59925</v>
      </c>
      <c r="N19" s="1118">
        <v>59809</v>
      </c>
      <c r="O19" s="1120">
        <v>116</v>
      </c>
      <c r="P19" s="223">
        <f t="shared" si="8"/>
        <v>10354.899948691636</v>
      </c>
      <c r="Q19" s="227">
        <v>58.47</v>
      </c>
      <c r="R19" s="382" t="s">
        <v>49</v>
      </c>
      <c r="S19" s="215"/>
      <c r="T19" s="381"/>
      <c r="U19" s="217"/>
      <c r="V19" s="217"/>
    </row>
    <row r="20" spans="1:22" s="492" customFormat="1">
      <c r="A20" s="319" t="s">
        <v>50</v>
      </c>
      <c r="B20" s="1115">
        <v>327617</v>
      </c>
      <c r="C20" s="216">
        <f t="shared" si="10"/>
        <v>869165</v>
      </c>
      <c r="D20" s="383">
        <f t="shared" si="11"/>
        <v>434535</v>
      </c>
      <c r="E20" s="383">
        <f t="shared" si="12"/>
        <v>434630</v>
      </c>
      <c r="F20" s="216">
        <f t="shared" si="13"/>
        <v>848987</v>
      </c>
      <c r="G20" s="1115">
        <v>424315</v>
      </c>
      <c r="H20" s="1115">
        <v>424672</v>
      </c>
      <c r="I20" s="216">
        <f t="shared" si="14"/>
        <v>20178</v>
      </c>
      <c r="J20" s="1115">
        <v>10220</v>
      </c>
      <c r="K20" s="1115">
        <v>9958</v>
      </c>
      <c r="L20" s="222">
        <f t="shared" si="5"/>
        <v>2.5914009346279343</v>
      </c>
      <c r="M20" s="216">
        <f t="shared" si="15"/>
        <v>82688</v>
      </c>
      <c r="N20" s="1118">
        <v>82410</v>
      </c>
      <c r="O20" s="1120">
        <v>278</v>
      </c>
      <c r="P20" s="223">
        <f t="shared" si="8"/>
        <v>16265.228212661639</v>
      </c>
      <c r="Q20" s="227">
        <v>53.436999999999998</v>
      </c>
      <c r="R20" s="382" t="s">
        <v>51</v>
      </c>
      <c r="S20" s="215"/>
      <c r="T20" s="381"/>
      <c r="U20" s="217"/>
      <c r="V20" s="217"/>
    </row>
    <row r="21" spans="1:22" s="492" customFormat="1">
      <c r="A21" s="319" t="s">
        <v>52</v>
      </c>
      <c r="B21" s="1116">
        <v>128208</v>
      </c>
      <c r="C21" s="216">
        <f t="shared" si="10"/>
        <v>350717</v>
      </c>
      <c r="D21" s="383">
        <f t="shared" si="11"/>
        <v>173933</v>
      </c>
      <c r="E21" s="383">
        <f t="shared" si="12"/>
        <v>176784</v>
      </c>
      <c r="F21" s="216">
        <f t="shared" si="13"/>
        <v>344978</v>
      </c>
      <c r="G21" s="1116">
        <v>171180</v>
      </c>
      <c r="H21" s="1116">
        <v>173798</v>
      </c>
      <c r="I21" s="216">
        <f t="shared" si="14"/>
        <v>5739</v>
      </c>
      <c r="J21" s="1116">
        <v>2753</v>
      </c>
      <c r="K21" s="1116">
        <v>2986</v>
      </c>
      <c r="L21" s="222">
        <f t="shared" si="5"/>
        <v>2.6907681267939596</v>
      </c>
      <c r="M21" s="216">
        <f t="shared" si="15"/>
        <v>35595</v>
      </c>
      <c r="N21" s="1118">
        <v>35511</v>
      </c>
      <c r="O21" s="1120">
        <v>84</v>
      </c>
      <c r="P21" s="223">
        <f t="shared" si="8"/>
        <v>9105.7482604631841</v>
      </c>
      <c r="Q21" s="227">
        <v>38.515999999999998</v>
      </c>
      <c r="R21" s="380" t="s">
        <v>53</v>
      </c>
      <c r="S21" s="215"/>
      <c r="T21" s="381"/>
      <c r="U21" s="214"/>
      <c r="V21" s="214"/>
    </row>
    <row r="22" spans="1:22" s="492" customFormat="1">
      <c r="A22" s="319" t="s">
        <v>54</v>
      </c>
      <c r="B22" s="1116">
        <v>189122</v>
      </c>
      <c r="C22" s="216">
        <f t="shared" si="10"/>
        <v>479176</v>
      </c>
      <c r="D22" s="383">
        <f t="shared" si="11"/>
        <v>245964</v>
      </c>
      <c r="E22" s="383">
        <f t="shared" si="12"/>
        <v>233212</v>
      </c>
      <c r="F22" s="216">
        <f t="shared" si="13"/>
        <v>460532</v>
      </c>
      <c r="G22" s="1116">
        <v>234685</v>
      </c>
      <c r="H22" s="1116">
        <v>225847</v>
      </c>
      <c r="I22" s="216">
        <f t="shared" si="14"/>
        <v>18644</v>
      </c>
      <c r="J22" s="1116">
        <v>11279</v>
      </c>
      <c r="K22" s="1116">
        <v>7365</v>
      </c>
      <c r="L22" s="222">
        <f t="shared" si="5"/>
        <v>2.4351053817112764</v>
      </c>
      <c r="M22" s="216">
        <f t="shared" si="15"/>
        <v>51785</v>
      </c>
      <c r="N22" s="1118">
        <v>51536</v>
      </c>
      <c r="O22" s="1120">
        <v>249</v>
      </c>
      <c r="P22" s="223">
        <f t="shared" si="8"/>
        <v>1045.9526241803528</v>
      </c>
      <c r="Q22" s="227">
        <v>458.12400000000002</v>
      </c>
      <c r="R22" s="380" t="s">
        <v>55</v>
      </c>
      <c r="S22" s="215"/>
      <c r="T22" s="381"/>
      <c r="U22" s="214"/>
      <c r="V22" s="214"/>
    </row>
    <row r="23" spans="1:22" s="492" customFormat="1">
      <c r="A23" s="319" t="s">
        <v>56</v>
      </c>
      <c r="B23" s="1116">
        <v>281865</v>
      </c>
      <c r="C23" s="216">
        <f t="shared" si="10"/>
        <v>753604</v>
      </c>
      <c r="D23" s="383">
        <f t="shared" si="11"/>
        <v>389156</v>
      </c>
      <c r="E23" s="383">
        <f t="shared" si="12"/>
        <v>364448</v>
      </c>
      <c r="F23" s="216">
        <f t="shared" si="13"/>
        <v>697885</v>
      </c>
      <c r="G23" s="1116">
        <v>357634</v>
      </c>
      <c r="H23" s="1116">
        <v>340251</v>
      </c>
      <c r="I23" s="216">
        <f t="shared" si="14"/>
        <v>55719</v>
      </c>
      <c r="J23" s="1116">
        <v>31522</v>
      </c>
      <c r="K23" s="1116">
        <v>24197</v>
      </c>
      <c r="L23" s="222">
        <f t="shared" si="5"/>
        <v>2.4759548010572439</v>
      </c>
      <c r="M23" s="216">
        <f t="shared" si="15"/>
        <v>56184</v>
      </c>
      <c r="N23" s="1118">
        <v>55613</v>
      </c>
      <c r="O23" s="1120">
        <v>571</v>
      </c>
      <c r="P23" s="223">
        <f t="shared" si="8"/>
        <v>4997.5728477260363</v>
      </c>
      <c r="Q23" s="227">
        <v>150.79400000000001</v>
      </c>
      <c r="R23" s="382" t="s">
        <v>57</v>
      </c>
      <c r="S23" s="215"/>
      <c r="T23" s="381"/>
      <c r="U23" s="214"/>
      <c r="V23" s="214"/>
    </row>
    <row r="24" spans="1:22" s="492" customFormat="1">
      <c r="A24" s="319" t="s">
        <v>58</v>
      </c>
      <c r="B24" s="1116">
        <v>25030</v>
      </c>
      <c r="C24" s="216">
        <f t="shared" si="10"/>
        <v>69220</v>
      </c>
      <c r="D24" s="383">
        <f t="shared" si="11"/>
        <v>33619</v>
      </c>
      <c r="E24" s="383">
        <f t="shared" si="12"/>
        <v>35601</v>
      </c>
      <c r="F24" s="216">
        <f t="shared" si="13"/>
        <v>68946</v>
      </c>
      <c r="G24" s="1116">
        <v>33502</v>
      </c>
      <c r="H24" s="1116">
        <v>35444</v>
      </c>
      <c r="I24" s="216">
        <f t="shared" si="14"/>
        <v>274</v>
      </c>
      <c r="J24" s="1116">
        <v>117</v>
      </c>
      <c r="K24" s="1116">
        <v>157</v>
      </c>
      <c r="L24" s="222">
        <f t="shared" si="5"/>
        <v>2.7545345585297643</v>
      </c>
      <c r="M24" s="216">
        <f t="shared" si="15"/>
        <v>7940</v>
      </c>
      <c r="N24" s="1118">
        <v>7929</v>
      </c>
      <c r="O24" s="1120">
        <v>11</v>
      </c>
      <c r="P24" s="223">
        <f t="shared" si="8"/>
        <v>1929.9615234483913</v>
      </c>
      <c r="Q24" s="227">
        <v>35.866</v>
      </c>
      <c r="R24" s="382" t="s">
        <v>59</v>
      </c>
      <c r="S24" s="215"/>
      <c r="T24" s="381"/>
      <c r="U24" s="214"/>
      <c r="V24" s="214"/>
    </row>
    <row r="25" spans="1:22" s="492" customFormat="1">
      <c r="A25" s="319" t="s">
        <v>60</v>
      </c>
      <c r="B25" s="1116">
        <v>81033</v>
      </c>
      <c r="C25" s="216">
        <f t="shared" si="10"/>
        <v>214909</v>
      </c>
      <c r="D25" s="383">
        <f t="shared" si="11"/>
        <v>110017</v>
      </c>
      <c r="E25" s="383">
        <f t="shared" si="12"/>
        <v>104892</v>
      </c>
      <c r="F25" s="216">
        <f t="shared" si="13"/>
        <v>206828</v>
      </c>
      <c r="G25" s="1116">
        <v>105966</v>
      </c>
      <c r="H25" s="1116">
        <v>100862</v>
      </c>
      <c r="I25" s="216">
        <f t="shared" si="14"/>
        <v>8081</v>
      </c>
      <c r="J25" s="1116">
        <v>4051</v>
      </c>
      <c r="K25" s="1116">
        <v>4030</v>
      </c>
      <c r="L25" s="222">
        <f t="shared" si="5"/>
        <v>2.5523922352621771</v>
      </c>
      <c r="M25" s="216">
        <f t="shared" si="15"/>
        <v>15439</v>
      </c>
      <c r="N25" s="1118">
        <v>15364</v>
      </c>
      <c r="O25" s="1120">
        <v>75</v>
      </c>
      <c r="P25" s="223">
        <f t="shared" si="8"/>
        <v>5029.4640767610581</v>
      </c>
      <c r="Q25" s="227">
        <v>42.73</v>
      </c>
      <c r="R25" s="382" t="s">
        <v>61</v>
      </c>
      <c r="S25" s="215"/>
      <c r="T25" s="381"/>
      <c r="U25" s="214"/>
      <c r="V25" s="214"/>
    </row>
    <row r="26" spans="1:22" s="492" customFormat="1">
      <c r="A26" s="319" t="s">
        <v>62</v>
      </c>
      <c r="B26" s="1116">
        <v>157755</v>
      </c>
      <c r="C26" s="216">
        <f t="shared" si="10"/>
        <v>429770</v>
      </c>
      <c r="D26" s="383">
        <f t="shared" si="11"/>
        <v>227588</v>
      </c>
      <c r="E26" s="383">
        <f t="shared" si="12"/>
        <v>202182</v>
      </c>
      <c r="F26" s="216">
        <f t="shared" si="13"/>
        <v>398256</v>
      </c>
      <c r="G26" s="1116">
        <v>208957</v>
      </c>
      <c r="H26" s="1116">
        <v>189299</v>
      </c>
      <c r="I26" s="216">
        <f t="shared" si="14"/>
        <v>31514</v>
      </c>
      <c r="J26" s="1116">
        <v>18631</v>
      </c>
      <c r="K26" s="1116">
        <v>12883</v>
      </c>
      <c r="L26" s="222">
        <f t="shared" si="5"/>
        <v>2.5245222021489018</v>
      </c>
      <c r="M26" s="216">
        <f t="shared" si="15"/>
        <v>30396</v>
      </c>
      <c r="N26" s="1118">
        <v>30190</v>
      </c>
      <c r="O26" s="1120">
        <v>206</v>
      </c>
      <c r="P26" s="223">
        <f t="shared" si="8"/>
        <v>3164.9606009279037</v>
      </c>
      <c r="Q26" s="227">
        <v>135.79</v>
      </c>
      <c r="R26" s="382" t="s">
        <v>63</v>
      </c>
      <c r="S26" s="215"/>
      <c r="T26" s="381"/>
      <c r="U26" s="214"/>
      <c r="V26" s="214"/>
    </row>
    <row r="27" spans="1:22" s="492" customFormat="1">
      <c r="A27" s="319" t="s">
        <v>64</v>
      </c>
      <c r="B27" s="1116">
        <v>106771</v>
      </c>
      <c r="C27" s="216">
        <f t="shared" si="10"/>
        <v>294516</v>
      </c>
      <c r="D27" s="383">
        <f t="shared" si="11"/>
        <v>146664</v>
      </c>
      <c r="E27" s="383">
        <f t="shared" si="12"/>
        <v>147852</v>
      </c>
      <c r="F27" s="216">
        <f t="shared" si="13"/>
        <v>287519</v>
      </c>
      <c r="G27" s="1116">
        <v>142989</v>
      </c>
      <c r="H27" s="1116">
        <v>144530</v>
      </c>
      <c r="I27" s="216">
        <f t="shared" si="14"/>
        <v>6997</v>
      </c>
      <c r="J27" s="1116">
        <v>3675</v>
      </c>
      <c r="K27" s="1116">
        <v>3322</v>
      </c>
      <c r="L27" s="222">
        <f t="shared" si="5"/>
        <v>2.6928566745651907</v>
      </c>
      <c r="M27" s="216">
        <f t="shared" si="15"/>
        <v>27586</v>
      </c>
      <c r="N27" s="1118">
        <v>27501</v>
      </c>
      <c r="O27" s="1120">
        <v>85</v>
      </c>
      <c r="P27" s="223">
        <f t="shared" si="8"/>
        <v>8088.8766822301577</v>
      </c>
      <c r="Q27" s="227">
        <v>36.409999999999997</v>
      </c>
      <c r="R27" s="382" t="s">
        <v>65</v>
      </c>
      <c r="S27" s="215"/>
      <c r="T27" s="381"/>
      <c r="U27" s="214"/>
      <c r="V27" s="214"/>
    </row>
    <row r="28" spans="1:22" s="492" customFormat="1">
      <c r="A28" s="319" t="s">
        <v>66</v>
      </c>
      <c r="B28" s="1116">
        <v>58505</v>
      </c>
      <c r="C28" s="216">
        <f t="shared" si="10"/>
        <v>159125</v>
      </c>
      <c r="D28" s="383">
        <f t="shared" si="11"/>
        <v>79560</v>
      </c>
      <c r="E28" s="383">
        <f t="shared" si="12"/>
        <v>79565</v>
      </c>
      <c r="F28" s="216">
        <f t="shared" si="13"/>
        <v>157740</v>
      </c>
      <c r="G28" s="1116">
        <v>78794</v>
      </c>
      <c r="H28" s="1116">
        <v>78946</v>
      </c>
      <c r="I28" s="216">
        <f t="shared" si="14"/>
        <v>1385</v>
      </c>
      <c r="J28" s="1116">
        <v>766</v>
      </c>
      <c r="K28" s="1116">
        <v>619</v>
      </c>
      <c r="L28" s="222">
        <f t="shared" si="5"/>
        <v>2.6961798136911375</v>
      </c>
      <c r="M28" s="216">
        <f t="shared" si="15"/>
        <v>16359</v>
      </c>
      <c r="N28" s="1118">
        <v>16338</v>
      </c>
      <c r="O28" s="1120">
        <v>21</v>
      </c>
      <c r="P28" s="223">
        <f t="shared" si="8"/>
        <v>2947.5234320008894</v>
      </c>
      <c r="Q28" s="227">
        <v>53.985999999999997</v>
      </c>
      <c r="R28" s="382" t="s">
        <v>67</v>
      </c>
      <c r="S28" s="215"/>
      <c r="T28" s="381"/>
      <c r="U28" s="214"/>
      <c r="V28" s="214"/>
    </row>
    <row r="29" spans="1:22" s="492" customFormat="1">
      <c r="A29" s="319" t="s">
        <v>68</v>
      </c>
      <c r="B29" s="1116">
        <v>66797</v>
      </c>
      <c r="C29" s="216">
        <f t="shared" si="10"/>
        <v>168464</v>
      </c>
      <c r="D29" s="383">
        <f t="shared" si="11"/>
        <v>85638</v>
      </c>
      <c r="E29" s="383">
        <f t="shared" si="12"/>
        <v>82826</v>
      </c>
      <c r="F29" s="216">
        <f t="shared" si="13"/>
        <v>166713</v>
      </c>
      <c r="G29" s="1116">
        <v>84646</v>
      </c>
      <c r="H29" s="1116">
        <v>82067</v>
      </c>
      <c r="I29" s="216">
        <f t="shared" si="14"/>
        <v>1751</v>
      </c>
      <c r="J29" s="1116">
        <v>992</v>
      </c>
      <c r="K29" s="1116">
        <v>759</v>
      </c>
      <c r="L29" s="222">
        <f t="shared" si="5"/>
        <v>2.4958156803449256</v>
      </c>
      <c r="M29" s="216">
        <f t="shared" si="15"/>
        <v>19349</v>
      </c>
      <c r="N29" s="1118">
        <v>19325</v>
      </c>
      <c r="O29" s="1120">
        <v>24</v>
      </c>
      <c r="P29" s="223">
        <f t="shared" si="8"/>
        <v>1810.8956443221396</v>
      </c>
      <c r="Q29" s="227">
        <v>93.028000000000006</v>
      </c>
      <c r="R29" s="382" t="s">
        <v>69</v>
      </c>
      <c r="S29" s="215"/>
      <c r="T29" s="381"/>
      <c r="U29" s="214"/>
      <c r="V29" s="214"/>
    </row>
    <row r="30" spans="1:22" s="492" customFormat="1">
      <c r="A30" s="319" t="s">
        <v>70</v>
      </c>
      <c r="B30" s="1116">
        <v>354267</v>
      </c>
      <c r="C30" s="216">
        <f t="shared" si="10"/>
        <v>992396</v>
      </c>
      <c r="D30" s="383">
        <f t="shared" si="11"/>
        <v>494438</v>
      </c>
      <c r="E30" s="383">
        <f t="shared" si="12"/>
        <v>497958</v>
      </c>
      <c r="F30" s="216">
        <f t="shared" si="13"/>
        <v>975746</v>
      </c>
      <c r="G30" s="1116">
        <v>484727</v>
      </c>
      <c r="H30" s="1116">
        <v>491019</v>
      </c>
      <c r="I30" s="216">
        <f t="shared" si="14"/>
        <v>16650</v>
      </c>
      <c r="J30" s="1116">
        <v>9711</v>
      </c>
      <c r="K30" s="1116">
        <v>6939</v>
      </c>
      <c r="L30" s="222">
        <f t="shared" si="5"/>
        <v>2.7542672616980979</v>
      </c>
      <c r="M30" s="216">
        <f t="shared" si="15"/>
        <v>104294</v>
      </c>
      <c r="N30" s="1118">
        <v>104118</v>
      </c>
      <c r="O30" s="1120">
        <v>176</v>
      </c>
      <c r="P30" s="223">
        <f t="shared" si="8"/>
        <v>1678.2638253543325</v>
      </c>
      <c r="Q30" s="227">
        <v>591.32299999999998</v>
      </c>
      <c r="R30" s="382" t="s">
        <v>71</v>
      </c>
      <c r="S30" s="215"/>
      <c r="T30" s="381"/>
      <c r="U30" s="214"/>
      <c r="V30" s="214"/>
    </row>
    <row r="31" spans="1:22" s="492" customFormat="1">
      <c r="A31" s="319" t="s">
        <v>72</v>
      </c>
      <c r="B31" s="1116">
        <v>81228</v>
      </c>
      <c r="C31" s="216">
        <f t="shared" si="10"/>
        <v>211062</v>
      </c>
      <c r="D31" s="383">
        <f t="shared" si="11"/>
        <v>107823</v>
      </c>
      <c r="E31" s="383">
        <f t="shared" si="12"/>
        <v>103239</v>
      </c>
      <c r="F31" s="216">
        <f t="shared" si="13"/>
        <v>204935</v>
      </c>
      <c r="G31" s="1116">
        <v>104066</v>
      </c>
      <c r="H31" s="1116">
        <v>100869</v>
      </c>
      <c r="I31" s="216">
        <f t="shared" si="14"/>
        <v>6127</v>
      </c>
      <c r="J31" s="1116">
        <v>3757</v>
      </c>
      <c r="K31" s="1116">
        <v>2370</v>
      </c>
      <c r="L31" s="222">
        <f t="shared" si="5"/>
        <v>2.522960063032452</v>
      </c>
      <c r="M31" s="216">
        <f t="shared" si="15"/>
        <v>24666</v>
      </c>
      <c r="N31" s="1118">
        <v>24629</v>
      </c>
      <c r="O31" s="1120">
        <v>37</v>
      </c>
      <c r="P31" s="223">
        <f t="shared" si="8"/>
        <v>457.47491671417083</v>
      </c>
      <c r="Q31" s="227">
        <v>461.363</v>
      </c>
      <c r="R31" s="382" t="s">
        <v>73</v>
      </c>
      <c r="S31" s="215"/>
      <c r="T31" s="381"/>
      <c r="U31" s="214"/>
      <c r="V31" s="214"/>
    </row>
    <row r="32" spans="1:22" s="492" customFormat="1">
      <c r="A32" s="319" t="s">
        <v>74</v>
      </c>
      <c r="B32" s="1116">
        <v>74265</v>
      </c>
      <c r="C32" s="216">
        <f t="shared" si="10"/>
        <v>189450</v>
      </c>
      <c r="D32" s="383">
        <f t="shared" si="11"/>
        <v>97982</v>
      </c>
      <c r="E32" s="383">
        <f t="shared" si="12"/>
        <v>91468</v>
      </c>
      <c r="F32" s="216">
        <f t="shared" si="13"/>
        <v>180199</v>
      </c>
      <c r="G32" s="1116">
        <v>91896</v>
      </c>
      <c r="H32" s="1116">
        <v>88303</v>
      </c>
      <c r="I32" s="216">
        <f t="shared" si="14"/>
        <v>9251</v>
      </c>
      <c r="J32" s="1119">
        <v>6086</v>
      </c>
      <c r="K32" s="1116">
        <v>3165</v>
      </c>
      <c r="L32" s="222">
        <f t="shared" si="5"/>
        <v>2.4264323705648692</v>
      </c>
      <c r="M32" s="216">
        <f t="shared" si="15"/>
        <v>25904</v>
      </c>
      <c r="N32" s="1118">
        <v>25846</v>
      </c>
      <c r="O32" s="1120">
        <v>58</v>
      </c>
      <c r="P32" s="223">
        <f t="shared" si="8"/>
        <v>342.33208651813305</v>
      </c>
      <c r="Q32" s="227">
        <v>553.41</v>
      </c>
      <c r="R32" s="382" t="s">
        <v>75</v>
      </c>
      <c r="S32" s="215"/>
      <c r="T32" s="381"/>
      <c r="U32" s="214"/>
      <c r="V32" s="214"/>
    </row>
    <row r="33" spans="1:22" s="492" customFormat="1">
      <c r="A33" s="319" t="s">
        <v>76</v>
      </c>
      <c r="B33" s="1116">
        <v>133231</v>
      </c>
      <c r="C33" s="216">
        <f t="shared" si="10"/>
        <v>366773</v>
      </c>
      <c r="D33" s="383">
        <f t="shared" si="11"/>
        <v>189140</v>
      </c>
      <c r="E33" s="383">
        <f t="shared" si="12"/>
        <v>177633</v>
      </c>
      <c r="F33" s="216">
        <f t="shared" si="13"/>
        <v>349990</v>
      </c>
      <c r="G33" s="1116">
        <v>175892</v>
      </c>
      <c r="H33" s="1116">
        <v>174098</v>
      </c>
      <c r="I33" s="216">
        <f t="shared" si="14"/>
        <v>16783</v>
      </c>
      <c r="J33" s="1116">
        <v>13248</v>
      </c>
      <c r="K33" s="1116">
        <v>3535</v>
      </c>
      <c r="L33" s="222">
        <f t="shared" si="5"/>
        <v>2.6269411773536189</v>
      </c>
      <c r="M33" s="216">
        <f t="shared" si="15"/>
        <v>38139</v>
      </c>
      <c r="N33" s="1118">
        <v>38039</v>
      </c>
      <c r="O33" s="1120">
        <v>100</v>
      </c>
      <c r="P33" s="223">
        <f t="shared" si="8"/>
        <v>1326.033825751824</v>
      </c>
      <c r="Q33" s="227">
        <v>276.59399999999999</v>
      </c>
      <c r="R33" s="382" t="s">
        <v>77</v>
      </c>
      <c r="S33" s="215"/>
      <c r="T33" s="381"/>
      <c r="U33" s="214"/>
      <c r="V33" s="214"/>
    </row>
    <row r="34" spans="1:22" s="492" customFormat="1">
      <c r="A34" s="379" t="s">
        <v>78</v>
      </c>
      <c r="B34" s="1116">
        <v>226316</v>
      </c>
      <c r="C34" s="216">
        <f t="shared" si="10"/>
        <v>629934</v>
      </c>
      <c r="D34" s="383">
        <f t="shared" si="11"/>
        <v>332709</v>
      </c>
      <c r="E34" s="383">
        <f t="shared" si="12"/>
        <v>297225</v>
      </c>
      <c r="F34" s="216">
        <f t="shared" si="13"/>
        <v>596525</v>
      </c>
      <c r="G34" s="1116">
        <v>307907</v>
      </c>
      <c r="H34" s="1116">
        <v>288618</v>
      </c>
      <c r="I34" s="216">
        <f t="shared" si="14"/>
        <v>33409</v>
      </c>
      <c r="J34" s="1116">
        <v>24802</v>
      </c>
      <c r="K34" s="1116">
        <v>8607</v>
      </c>
      <c r="L34" s="222">
        <f t="shared" si="5"/>
        <v>2.6358056876226161</v>
      </c>
      <c r="M34" s="216">
        <f t="shared" si="15"/>
        <v>49558</v>
      </c>
      <c r="N34" s="1118">
        <v>49417</v>
      </c>
      <c r="O34" s="1120">
        <v>141</v>
      </c>
      <c r="P34" s="223">
        <f t="shared" si="8"/>
        <v>913.29990982030745</v>
      </c>
      <c r="Q34" s="227">
        <v>689.73400000000004</v>
      </c>
      <c r="R34" s="382" t="s">
        <v>79</v>
      </c>
      <c r="S34" s="215"/>
      <c r="T34" s="381"/>
      <c r="U34" s="214"/>
      <c r="V34" s="214"/>
    </row>
    <row r="35" spans="1:22" s="492" customFormat="1">
      <c r="A35" s="319" t="s">
        <v>80</v>
      </c>
      <c r="B35" s="1116">
        <v>124114</v>
      </c>
      <c r="C35" s="216">
        <f t="shared" si="10"/>
        <v>324056</v>
      </c>
      <c r="D35" s="383">
        <f t="shared" si="11"/>
        <v>168514</v>
      </c>
      <c r="E35" s="383">
        <f t="shared" si="12"/>
        <v>155542</v>
      </c>
      <c r="F35" s="216">
        <f t="shared" si="13"/>
        <v>312579</v>
      </c>
      <c r="G35" s="1116">
        <v>160610</v>
      </c>
      <c r="H35" s="1116">
        <v>151969</v>
      </c>
      <c r="I35" s="216">
        <f t="shared" si="14"/>
        <v>11477</v>
      </c>
      <c r="J35" s="1116">
        <v>7904</v>
      </c>
      <c r="K35" s="1116">
        <v>3573</v>
      </c>
      <c r="L35" s="222">
        <f t="shared" si="5"/>
        <v>2.5184830075575682</v>
      </c>
      <c r="M35" s="216">
        <f t="shared" si="15"/>
        <v>32901</v>
      </c>
      <c r="N35" s="1118">
        <v>32816</v>
      </c>
      <c r="O35" s="1120">
        <v>85</v>
      </c>
      <c r="P35" s="223">
        <f t="shared" si="8"/>
        <v>751.7758795881723</v>
      </c>
      <c r="Q35" s="227">
        <v>431.05399999999997</v>
      </c>
      <c r="R35" s="382" t="s">
        <v>81</v>
      </c>
      <c r="S35" s="215"/>
      <c r="T35" s="381"/>
      <c r="U35" s="214"/>
      <c r="V35" s="214"/>
    </row>
    <row r="36" spans="1:22" s="492" customFormat="1">
      <c r="A36" s="319" t="s">
        <v>82</v>
      </c>
      <c r="B36" s="1116">
        <v>47117</v>
      </c>
      <c r="C36" s="216">
        <f t="shared" si="10"/>
        <v>114048</v>
      </c>
      <c r="D36" s="383">
        <f t="shared" si="11"/>
        <v>58085</v>
      </c>
      <c r="E36" s="383">
        <f t="shared" si="12"/>
        <v>55963</v>
      </c>
      <c r="F36" s="216">
        <f t="shared" si="13"/>
        <v>111033</v>
      </c>
      <c r="G36" s="1116">
        <v>56180</v>
      </c>
      <c r="H36" s="1116">
        <v>54853</v>
      </c>
      <c r="I36" s="216">
        <f t="shared" si="14"/>
        <v>3015</v>
      </c>
      <c r="J36" s="1116">
        <v>1905</v>
      </c>
      <c r="K36" s="1116">
        <v>1110</v>
      </c>
      <c r="L36" s="222">
        <f t="shared" si="5"/>
        <v>2.3565379799223209</v>
      </c>
      <c r="M36" s="216">
        <f t="shared" si="15"/>
        <v>19249</v>
      </c>
      <c r="N36" s="1118">
        <v>19233</v>
      </c>
      <c r="O36" s="1120">
        <v>16</v>
      </c>
      <c r="P36" s="223">
        <f t="shared" si="8"/>
        <v>187.48150632237193</v>
      </c>
      <c r="Q36" s="227">
        <v>608.31600000000003</v>
      </c>
      <c r="R36" s="382" t="s">
        <v>83</v>
      </c>
      <c r="S36" s="215"/>
      <c r="T36" s="381"/>
      <c r="U36" s="214"/>
      <c r="V36" s="214"/>
    </row>
    <row r="37" spans="1:22" s="492" customFormat="1">
      <c r="A37" s="319" t="s">
        <v>84</v>
      </c>
      <c r="B37" s="1116">
        <v>48629</v>
      </c>
      <c r="C37" s="216">
        <f t="shared" si="10"/>
        <v>109785</v>
      </c>
      <c r="D37" s="383">
        <f t="shared" si="11"/>
        <v>55406</v>
      </c>
      <c r="E37" s="383">
        <f t="shared" si="12"/>
        <v>54379</v>
      </c>
      <c r="F37" s="216">
        <f t="shared" si="13"/>
        <v>108316</v>
      </c>
      <c r="G37" s="1116">
        <v>54727</v>
      </c>
      <c r="H37" s="1116">
        <v>53589</v>
      </c>
      <c r="I37" s="216">
        <f t="shared" si="14"/>
        <v>1469</v>
      </c>
      <c r="J37" s="1116">
        <v>679</v>
      </c>
      <c r="K37" s="1116">
        <v>790</v>
      </c>
      <c r="L37" s="222">
        <f t="shared" si="5"/>
        <v>2.2273951757181929</v>
      </c>
      <c r="M37" s="216">
        <f t="shared" si="15"/>
        <v>22707</v>
      </c>
      <c r="N37" s="1118">
        <v>22672</v>
      </c>
      <c r="O37" s="1120">
        <v>35</v>
      </c>
      <c r="P37" s="223">
        <f t="shared" si="8"/>
        <v>125.08402739008078</v>
      </c>
      <c r="Q37" s="227">
        <v>877.69</v>
      </c>
      <c r="R37" s="380" t="s">
        <v>85</v>
      </c>
      <c r="S37" s="215"/>
      <c r="T37" s="381"/>
      <c r="U37" s="214"/>
      <c r="V37" s="214"/>
    </row>
    <row r="38" spans="1:22" s="492" customFormat="1">
      <c r="A38" s="219" t="s">
        <v>86</v>
      </c>
      <c r="B38" s="223">
        <f>SUM(B39:B48)</f>
        <v>1295241</v>
      </c>
      <c r="C38" s="223">
        <f t="shared" ref="C38:E38" si="16">SUM(C39:C48)</f>
        <v>3349013</v>
      </c>
      <c r="D38" s="223">
        <f t="shared" si="16"/>
        <v>1680931</v>
      </c>
      <c r="E38" s="223">
        <f t="shared" si="16"/>
        <v>1668082</v>
      </c>
      <c r="F38" s="223">
        <f>SUM(F39:F48)</f>
        <v>3291062</v>
      </c>
      <c r="G38" s="223">
        <f t="shared" ref="G38:H38" si="17">SUM(G39:G48)</f>
        <v>1644345</v>
      </c>
      <c r="H38" s="223">
        <f t="shared" si="17"/>
        <v>1646717</v>
      </c>
      <c r="I38" s="223">
        <f t="shared" ref="I38" si="18">SUM(I39:I48)</f>
        <v>57951</v>
      </c>
      <c r="J38" s="223">
        <f t="shared" ref="J38" si="19">SUM(J39:J48)</f>
        <v>36586</v>
      </c>
      <c r="K38" s="223">
        <f t="shared" ref="K38" si="20">SUM(K39:K48)</f>
        <v>21365</v>
      </c>
      <c r="L38" s="222">
        <f t="shared" si="5"/>
        <v>2.5408877575678965</v>
      </c>
      <c r="M38" s="223">
        <f t="shared" ref="M38" si="21">SUM(M39:M48)</f>
        <v>395200</v>
      </c>
      <c r="N38" s="223">
        <f t="shared" ref="N38" si="22">SUM(N39:N48)</f>
        <v>394450</v>
      </c>
      <c r="O38" s="223">
        <f t="shared" ref="O38" si="23">SUM(O39:O48)</f>
        <v>750</v>
      </c>
      <c r="P38" s="223">
        <f t="shared" si="8"/>
        <v>785.05218619424625</v>
      </c>
      <c r="Q38" s="218">
        <f t="shared" ref="Q38" si="24">SUM(Q39:Q48)</f>
        <v>4265.9750000000004</v>
      </c>
      <c r="R38" s="229" t="s">
        <v>87</v>
      </c>
      <c r="S38" s="231"/>
      <c r="T38" s="230"/>
      <c r="U38" s="230"/>
      <c r="V38" s="230"/>
    </row>
    <row r="39" spans="1:22" s="492" customFormat="1">
      <c r="A39" s="319" t="s">
        <v>88</v>
      </c>
      <c r="B39" s="1116">
        <v>172392</v>
      </c>
      <c r="C39" s="216">
        <f>D39+E39</f>
        <v>437754</v>
      </c>
      <c r="D39" s="1118">
        <f t="shared" ref="D39:E48" si="25">G39+J39</f>
        <v>216079</v>
      </c>
      <c r="E39" s="1118">
        <f t="shared" si="25"/>
        <v>221675</v>
      </c>
      <c r="F39" s="216">
        <f>G39+H39</f>
        <v>433937</v>
      </c>
      <c r="G39" s="1116">
        <v>214396</v>
      </c>
      <c r="H39" s="1116">
        <v>219541</v>
      </c>
      <c r="I39" s="216">
        <f>J39+K39</f>
        <v>3817</v>
      </c>
      <c r="J39" s="1116">
        <v>1683</v>
      </c>
      <c r="K39" s="1116">
        <v>2134</v>
      </c>
      <c r="L39" s="222">
        <f>F39/B39</f>
        <v>2.5171527681098893</v>
      </c>
      <c r="M39" s="216">
        <f>N39+O39</f>
        <v>53389</v>
      </c>
      <c r="N39" s="1118">
        <v>53282</v>
      </c>
      <c r="O39" s="1120">
        <v>107</v>
      </c>
      <c r="P39" s="223">
        <f t="shared" si="8"/>
        <v>5368.9090574599868</v>
      </c>
      <c r="Q39" s="227">
        <v>81.534999999999997</v>
      </c>
      <c r="R39" s="382" t="s">
        <v>89</v>
      </c>
      <c r="S39" s="215"/>
      <c r="T39" s="381"/>
      <c r="U39" s="214"/>
      <c r="V39" s="214"/>
    </row>
    <row r="40" spans="1:22" s="492" customFormat="1">
      <c r="A40" s="319" t="s">
        <v>90</v>
      </c>
      <c r="B40" s="1116">
        <v>42094</v>
      </c>
      <c r="C40" s="216">
        <f t="shared" ref="C40:C48" si="26">D40+E40</f>
        <v>101050</v>
      </c>
      <c r="D40" s="1118">
        <f t="shared" si="25"/>
        <v>50379</v>
      </c>
      <c r="E40" s="1118">
        <f t="shared" si="25"/>
        <v>50671</v>
      </c>
      <c r="F40" s="216">
        <f t="shared" ref="F40:F48" si="27">G40+H40</f>
        <v>97974</v>
      </c>
      <c r="G40" s="1116">
        <v>48794</v>
      </c>
      <c r="H40" s="1116">
        <v>49180</v>
      </c>
      <c r="I40" s="216">
        <f t="shared" ref="I40:I48" si="28">J40+K40</f>
        <v>3076</v>
      </c>
      <c r="J40" s="1116">
        <v>1585</v>
      </c>
      <c r="K40" s="1116">
        <v>1491</v>
      </c>
      <c r="L40" s="222">
        <f t="shared" si="5"/>
        <v>2.3275051076162874</v>
      </c>
      <c r="M40" s="216">
        <f t="shared" ref="M40:M48" si="29">N40+O40</f>
        <v>15673</v>
      </c>
      <c r="N40" s="1118">
        <v>15626</v>
      </c>
      <c r="O40" s="1120">
        <v>47</v>
      </c>
      <c r="P40" s="223">
        <f t="shared" si="8"/>
        <v>1056.268096626841</v>
      </c>
      <c r="Q40" s="227">
        <v>95.667000000000002</v>
      </c>
      <c r="R40" s="380" t="s">
        <v>91</v>
      </c>
      <c r="S40" s="215"/>
      <c r="T40" s="381"/>
      <c r="U40" s="214"/>
      <c r="V40" s="214"/>
    </row>
    <row r="41" spans="1:22" s="492" customFormat="1">
      <c r="A41" s="319" t="s">
        <v>92</v>
      </c>
      <c r="B41" s="1115">
        <v>393093</v>
      </c>
      <c r="C41" s="216">
        <f t="shared" si="26"/>
        <v>1039839</v>
      </c>
      <c r="D41" s="1118">
        <f t="shared" si="25"/>
        <v>511725</v>
      </c>
      <c r="E41" s="1118">
        <f t="shared" si="25"/>
        <v>528114</v>
      </c>
      <c r="F41" s="216">
        <f t="shared" si="27"/>
        <v>1027546</v>
      </c>
      <c r="G41" s="1115">
        <v>505459</v>
      </c>
      <c r="H41" s="1115">
        <v>522087</v>
      </c>
      <c r="I41" s="216">
        <f t="shared" si="28"/>
        <v>12293</v>
      </c>
      <c r="J41" s="1115">
        <v>6266</v>
      </c>
      <c r="K41" s="1115">
        <v>6027</v>
      </c>
      <c r="L41" s="222">
        <f t="shared" si="5"/>
        <v>2.6140022844466833</v>
      </c>
      <c r="M41" s="216">
        <f t="shared" si="29"/>
        <v>110287</v>
      </c>
      <c r="N41" s="1118">
        <v>110050</v>
      </c>
      <c r="O41" s="1120">
        <v>237</v>
      </c>
      <c r="P41" s="223">
        <f t="shared" si="8"/>
        <v>3878.881813807227</v>
      </c>
      <c r="Q41" s="227">
        <v>268.077</v>
      </c>
      <c r="R41" s="382" t="s">
        <v>93</v>
      </c>
      <c r="S41" s="215"/>
      <c r="T41" s="381"/>
      <c r="U41" s="217"/>
      <c r="V41" s="217"/>
    </row>
    <row r="42" spans="1:22" s="492" customFormat="1">
      <c r="A42" s="319" t="s">
        <v>94</v>
      </c>
      <c r="B42" s="1116">
        <v>71602</v>
      </c>
      <c r="C42" s="216">
        <f t="shared" si="26"/>
        <v>188155</v>
      </c>
      <c r="D42" s="1118">
        <f t="shared" si="25"/>
        <v>93716</v>
      </c>
      <c r="E42" s="1118">
        <f t="shared" si="25"/>
        <v>94439</v>
      </c>
      <c r="F42" s="216">
        <f t="shared" si="27"/>
        <v>186721</v>
      </c>
      <c r="G42" s="1116">
        <v>93096</v>
      </c>
      <c r="H42" s="1116">
        <v>93625</v>
      </c>
      <c r="I42" s="216">
        <f t="shared" si="28"/>
        <v>1434</v>
      </c>
      <c r="J42" s="1116">
        <v>620</v>
      </c>
      <c r="K42" s="1116">
        <v>814</v>
      </c>
      <c r="L42" s="222">
        <f t="shared" si="5"/>
        <v>2.6077623530068994</v>
      </c>
      <c r="M42" s="216">
        <f t="shared" si="29"/>
        <v>19384</v>
      </c>
      <c r="N42" s="1118">
        <v>19368</v>
      </c>
      <c r="O42" s="1120">
        <v>16</v>
      </c>
      <c r="P42" s="223">
        <f t="shared" si="8"/>
        <v>5648.2648895292996</v>
      </c>
      <c r="Q42" s="227">
        <v>33.311999999999998</v>
      </c>
      <c r="R42" s="382" t="s">
        <v>95</v>
      </c>
      <c r="S42" s="215"/>
      <c r="T42" s="381"/>
      <c r="U42" s="214"/>
      <c r="V42" s="214"/>
    </row>
    <row r="43" spans="1:22" s="492" customFormat="1">
      <c r="A43" s="319" t="s">
        <v>96</v>
      </c>
      <c r="B43" s="1116">
        <v>246353</v>
      </c>
      <c r="C43" s="216">
        <f t="shared" si="26"/>
        <v>659633</v>
      </c>
      <c r="D43" s="1118">
        <f t="shared" si="25"/>
        <v>330090</v>
      </c>
      <c r="E43" s="1118">
        <f t="shared" si="25"/>
        <v>329543</v>
      </c>
      <c r="F43" s="216">
        <f t="shared" si="27"/>
        <v>653454</v>
      </c>
      <c r="G43" s="1116">
        <v>326447</v>
      </c>
      <c r="H43" s="1116">
        <v>327007</v>
      </c>
      <c r="I43" s="216">
        <f t="shared" si="28"/>
        <v>6179</v>
      </c>
      <c r="J43" s="1116">
        <v>3643</v>
      </c>
      <c r="K43" s="1116">
        <v>2536</v>
      </c>
      <c r="L43" s="222">
        <f t="shared" si="5"/>
        <v>2.6525108279582552</v>
      </c>
      <c r="M43" s="216">
        <f t="shared" si="29"/>
        <v>72486</v>
      </c>
      <c r="N43" s="1118">
        <v>72414</v>
      </c>
      <c r="O43" s="1120">
        <v>72</v>
      </c>
      <c r="P43" s="223">
        <f t="shared" si="8"/>
        <v>1440.1775460567396</v>
      </c>
      <c r="Q43" s="227">
        <v>458.02199999999999</v>
      </c>
      <c r="R43" s="382" t="s">
        <v>97</v>
      </c>
      <c r="S43" s="215"/>
      <c r="T43" s="381"/>
      <c r="U43" s="214"/>
      <c r="V43" s="214"/>
    </row>
    <row r="44" spans="1:22" s="492" customFormat="1">
      <c r="A44" s="319" t="s">
        <v>98</v>
      </c>
      <c r="B44" s="1116">
        <v>171753</v>
      </c>
      <c r="C44" s="216">
        <f t="shared" si="26"/>
        <v>433052</v>
      </c>
      <c r="D44" s="1118">
        <f t="shared" si="25"/>
        <v>221557</v>
      </c>
      <c r="E44" s="1118">
        <f t="shared" si="25"/>
        <v>211495</v>
      </c>
      <c r="F44" s="216">
        <f t="shared" si="27"/>
        <v>423321</v>
      </c>
      <c r="G44" s="1116">
        <v>214893</v>
      </c>
      <c r="H44" s="1116">
        <v>208428</v>
      </c>
      <c r="I44" s="216">
        <f t="shared" si="28"/>
        <v>9731</v>
      </c>
      <c r="J44" s="1116">
        <v>6664</v>
      </c>
      <c r="K44" s="1116">
        <v>3067</v>
      </c>
      <c r="L44" s="222">
        <f t="shared" si="5"/>
        <v>2.4647080400342354</v>
      </c>
      <c r="M44" s="216">
        <f t="shared" si="29"/>
        <v>50550</v>
      </c>
      <c r="N44" s="1118">
        <v>50440</v>
      </c>
      <c r="O44" s="1120">
        <v>110</v>
      </c>
      <c r="P44" s="223">
        <f t="shared" si="8"/>
        <v>643.57218437540871</v>
      </c>
      <c r="Q44" s="227">
        <v>672.88800000000003</v>
      </c>
      <c r="R44" s="382" t="s">
        <v>99</v>
      </c>
      <c r="S44" s="215"/>
      <c r="T44" s="381"/>
      <c r="U44" s="214"/>
      <c r="V44" s="214"/>
    </row>
    <row r="45" spans="1:22" s="492" customFormat="1">
      <c r="A45" s="319" t="s">
        <v>100</v>
      </c>
      <c r="B45" s="1116">
        <v>80109</v>
      </c>
      <c r="C45" s="216">
        <f t="shared" si="26"/>
        <v>212438</v>
      </c>
      <c r="D45" s="1118">
        <f t="shared" si="25"/>
        <v>109708</v>
      </c>
      <c r="E45" s="1118">
        <f t="shared" si="25"/>
        <v>102730</v>
      </c>
      <c r="F45" s="216">
        <f t="shared" si="27"/>
        <v>205184</v>
      </c>
      <c r="G45" s="1116">
        <v>104133</v>
      </c>
      <c r="H45" s="1116">
        <v>101051</v>
      </c>
      <c r="I45" s="216">
        <f t="shared" si="28"/>
        <v>7254</v>
      </c>
      <c r="J45" s="1116">
        <v>5575</v>
      </c>
      <c r="K45" s="1116">
        <v>1679</v>
      </c>
      <c r="L45" s="222">
        <f t="shared" si="5"/>
        <v>2.5613102148322908</v>
      </c>
      <c r="M45" s="216">
        <f t="shared" si="29"/>
        <v>26060</v>
      </c>
      <c r="N45" s="1118">
        <v>25998</v>
      </c>
      <c r="O45" s="1120">
        <v>62</v>
      </c>
      <c r="P45" s="223">
        <f t="shared" si="8"/>
        <v>684.66546345236566</v>
      </c>
      <c r="Q45" s="227">
        <v>310.27999999999997</v>
      </c>
      <c r="R45" s="382" t="s">
        <v>101</v>
      </c>
      <c r="S45" s="215"/>
      <c r="T45" s="381"/>
      <c r="U45" s="214"/>
      <c r="V45" s="214"/>
    </row>
    <row r="46" spans="1:22" s="492" customFormat="1">
      <c r="A46" s="319" t="s">
        <v>102</v>
      </c>
      <c r="B46" s="1116">
        <v>67913</v>
      </c>
      <c r="C46" s="216">
        <f t="shared" si="26"/>
        <v>167390</v>
      </c>
      <c r="D46" s="1118">
        <f t="shared" si="25"/>
        <v>90925</v>
      </c>
      <c r="E46" s="1118">
        <f t="shared" si="25"/>
        <v>76465</v>
      </c>
      <c r="F46" s="216">
        <f t="shared" si="27"/>
        <v>155192</v>
      </c>
      <c r="G46" s="1116">
        <v>81436</v>
      </c>
      <c r="H46" s="1116">
        <v>73756</v>
      </c>
      <c r="I46" s="216">
        <f t="shared" si="28"/>
        <v>12198</v>
      </c>
      <c r="J46" s="1116">
        <v>9489</v>
      </c>
      <c r="K46" s="1116">
        <v>2709</v>
      </c>
      <c r="L46" s="222">
        <f t="shared" si="5"/>
        <v>2.2851589533668077</v>
      </c>
      <c r="M46" s="216">
        <f t="shared" si="29"/>
        <v>23949</v>
      </c>
      <c r="N46" s="1118">
        <v>23892</v>
      </c>
      <c r="O46" s="1120">
        <v>57</v>
      </c>
      <c r="P46" s="223">
        <f t="shared" si="8"/>
        <v>202.52358984224239</v>
      </c>
      <c r="Q46" s="227">
        <v>826.52099999999996</v>
      </c>
      <c r="R46" s="382" t="s">
        <v>103</v>
      </c>
      <c r="S46" s="215"/>
      <c r="T46" s="381"/>
      <c r="U46" s="214"/>
      <c r="V46" s="214"/>
    </row>
    <row r="47" spans="1:22" s="492" customFormat="1">
      <c r="A47" s="319" t="s">
        <v>104</v>
      </c>
      <c r="B47" s="1117">
        <v>21381</v>
      </c>
      <c r="C47" s="216">
        <f t="shared" si="26"/>
        <v>46617</v>
      </c>
      <c r="D47" s="1118">
        <f t="shared" si="25"/>
        <v>24521</v>
      </c>
      <c r="E47" s="1118">
        <f t="shared" si="25"/>
        <v>22096</v>
      </c>
      <c r="F47" s="216">
        <f t="shared" si="27"/>
        <v>45725</v>
      </c>
      <c r="G47" s="1116">
        <v>23917</v>
      </c>
      <c r="H47" s="1116">
        <v>21808</v>
      </c>
      <c r="I47" s="216">
        <f t="shared" si="28"/>
        <v>892</v>
      </c>
      <c r="J47" s="1116">
        <v>604</v>
      </c>
      <c r="K47" s="1116">
        <v>288</v>
      </c>
      <c r="L47" s="222">
        <f t="shared" si="5"/>
        <v>2.1385809831158507</v>
      </c>
      <c r="M47" s="216">
        <f t="shared" si="29"/>
        <v>10037</v>
      </c>
      <c r="N47" s="1118">
        <v>10030</v>
      </c>
      <c r="O47" s="1120">
        <v>7</v>
      </c>
      <c r="P47" s="223">
        <f t="shared" si="8"/>
        <v>68.959039067469419</v>
      </c>
      <c r="Q47" s="227">
        <v>676.01</v>
      </c>
      <c r="R47" s="213" t="s">
        <v>105</v>
      </c>
      <c r="S47" s="215"/>
      <c r="T47" s="381"/>
      <c r="U47" s="214"/>
      <c r="V47" s="214"/>
    </row>
    <row r="48" spans="1:22" s="492" customFormat="1">
      <c r="A48" s="319" t="s">
        <v>106</v>
      </c>
      <c r="B48" s="1117">
        <v>28551</v>
      </c>
      <c r="C48" s="216">
        <f t="shared" si="26"/>
        <v>63085</v>
      </c>
      <c r="D48" s="1118">
        <f t="shared" si="25"/>
        <v>32231</v>
      </c>
      <c r="E48" s="1118">
        <f t="shared" si="25"/>
        <v>30854</v>
      </c>
      <c r="F48" s="216">
        <f t="shared" si="27"/>
        <v>62008</v>
      </c>
      <c r="G48" s="1116">
        <v>31774</v>
      </c>
      <c r="H48" s="1116">
        <v>30234</v>
      </c>
      <c r="I48" s="216">
        <f t="shared" si="28"/>
        <v>1077</v>
      </c>
      <c r="J48" s="1116">
        <v>457</v>
      </c>
      <c r="K48" s="1116">
        <v>620</v>
      </c>
      <c r="L48" s="222">
        <f t="shared" si="5"/>
        <v>2.1718328604952539</v>
      </c>
      <c r="M48" s="216">
        <f t="shared" si="29"/>
        <v>13385</v>
      </c>
      <c r="N48" s="1118">
        <v>13350</v>
      </c>
      <c r="O48" s="1120">
        <v>35</v>
      </c>
      <c r="P48" s="223">
        <f t="shared" si="8"/>
        <v>74.775117552861744</v>
      </c>
      <c r="Q48" s="227">
        <v>843.66300000000001</v>
      </c>
      <c r="R48" s="382" t="s">
        <v>107</v>
      </c>
      <c r="S48" s="215"/>
      <c r="T48" s="381"/>
      <c r="U48" s="214"/>
      <c r="V48" s="214"/>
    </row>
    <row r="49" spans="1:22" s="492" customFormat="1" ht="6.75" customHeight="1">
      <c r="A49" s="212"/>
      <c r="B49" s="211"/>
      <c r="C49" s="210"/>
      <c r="D49" s="210"/>
      <c r="E49" s="210"/>
      <c r="F49" s="210"/>
      <c r="G49" s="210"/>
      <c r="H49" s="210"/>
      <c r="I49" s="210"/>
      <c r="J49" s="210"/>
      <c r="K49" s="210"/>
      <c r="L49" s="378"/>
      <c r="M49" s="210"/>
      <c r="N49" s="210"/>
      <c r="O49" s="209"/>
      <c r="P49" s="209"/>
      <c r="Q49" s="323"/>
      <c r="R49" s="208"/>
      <c r="S49" s="234"/>
      <c r="T49" s="242"/>
      <c r="U49" s="242"/>
      <c r="V49" s="242"/>
    </row>
    <row r="50" spans="1:22" s="492" customFormat="1">
      <c r="A50" s="504" t="s">
        <v>396</v>
      </c>
      <c r="B50" s="240"/>
      <c r="C50" s="243"/>
      <c r="D50" s="243"/>
      <c r="E50" s="243"/>
      <c r="F50" s="243"/>
      <c r="G50" s="243"/>
      <c r="H50" s="243"/>
      <c r="I50" s="243"/>
      <c r="J50" s="243"/>
      <c r="K50" s="243"/>
      <c r="L50" s="207"/>
      <c r="M50" s="243"/>
      <c r="N50" s="243"/>
      <c r="O50" s="206"/>
      <c r="P50" s="206"/>
      <c r="Q50" s="205"/>
      <c r="R50" s="233" t="s">
        <v>397</v>
      </c>
      <c r="S50" s="234"/>
      <c r="T50" s="242"/>
      <c r="U50" s="242"/>
      <c r="V50" s="242"/>
    </row>
    <row r="51" spans="1:22" s="492" customFormat="1">
      <c r="A51" s="504" t="s">
        <v>402</v>
      </c>
      <c r="B51" s="240"/>
      <c r="C51" s="242"/>
      <c r="D51" s="243"/>
      <c r="E51" s="243"/>
      <c r="F51" s="243"/>
      <c r="G51" s="243"/>
      <c r="H51" s="243"/>
      <c r="I51" s="243"/>
      <c r="J51" s="243"/>
      <c r="K51" s="243"/>
      <c r="L51" s="207"/>
      <c r="M51" s="243"/>
      <c r="N51" s="243"/>
      <c r="O51" s="206"/>
      <c r="P51" s="206"/>
      <c r="Q51" s="205"/>
      <c r="R51" s="233"/>
      <c r="S51" s="234"/>
      <c r="T51" s="242"/>
      <c r="U51" s="242"/>
      <c r="V51" s="242"/>
    </row>
    <row r="52" spans="1:22" s="492" customFormat="1">
      <c r="A52" s="504" t="s">
        <v>398</v>
      </c>
      <c r="B52" s="233"/>
      <c r="C52" s="242"/>
      <c r="D52" s="242"/>
      <c r="E52" s="242"/>
      <c r="F52" s="242"/>
      <c r="G52" s="242"/>
      <c r="H52" s="242"/>
      <c r="I52" s="242"/>
      <c r="J52" s="242"/>
      <c r="K52" s="242"/>
      <c r="L52" s="204"/>
      <c r="M52" s="242"/>
      <c r="N52" s="242"/>
      <c r="O52" s="203"/>
      <c r="P52" s="203"/>
      <c r="Q52" s="202"/>
      <c r="R52" s="233"/>
      <c r="S52" s="234"/>
      <c r="T52" s="242"/>
      <c r="U52" s="242"/>
      <c r="V52" s="242"/>
    </row>
    <row r="53" spans="1:22">
      <c r="A53" s="511"/>
      <c r="B53" s="525"/>
      <c r="C53" s="526"/>
      <c r="D53" s="526"/>
      <c r="E53" s="526"/>
      <c r="F53" s="526"/>
      <c r="G53" s="526"/>
      <c r="H53" s="526"/>
      <c r="I53" s="526"/>
      <c r="J53" s="526"/>
      <c r="K53" s="526"/>
      <c r="L53" s="527"/>
      <c r="M53" s="526"/>
      <c r="N53" s="526"/>
      <c r="O53" s="528"/>
      <c r="P53" s="528"/>
      <c r="Q53" s="529"/>
      <c r="R53" s="525"/>
      <c r="S53" s="530"/>
      <c r="T53" s="526"/>
      <c r="U53" s="526"/>
      <c r="V53" s="526"/>
    </row>
    <row r="54" spans="1:22">
      <c r="A54" s="511"/>
      <c r="B54" s="520"/>
      <c r="C54" s="531"/>
      <c r="D54" s="531"/>
      <c r="E54" s="531"/>
      <c r="F54" s="531"/>
      <c r="G54" s="531"/>
      <c r="H54" s="531"/>
      <c r="I54" s="531"/>
      <c r="J54" s="531"/>
      <c r="K54" s="531"/>
      <c r="L54" s="521"/>
      <c r="M54" s="531"/>
      <c r="N54" s="531"/>
      <c r="O54" s="522"/>
      <c r="P54" s="522"/>
      <c r="Q54" s="523"/>
      <c r="R54" s="524"/>
      <c r="S54" s="518"/>
      <c r="T54" s="519"/>
      <c r="U54" s="519"/>
      <c r="V54" s="519"/>
    </row>
    <row r="55" spans="1:22">
      <c r="A55" s="511"/>
      <c r="B55" s="510"/>
      <c r="C55" s="535"/>
      <c r="D55" s="510"/>
      <c r="E55" s="510"/>
      <c r="F55" s="510"/>
      <c r="G55" s="510"/>
      <c r="H55" s="510"/>
      <c r="I55" s="510"/>
      <c r="J55" s="510"/>
      <c r="K55" s="510"/>
      <c r="L55" s="510"/>
      <c r="M55" s="532"/>
      <c r="N55" s="532"/>
      <c r="O55" s="510"/>
      <c r="P55" s="533"/>
      <c r="Q55" s="534"/>
      <c r="R55" s="510"/>
      <c r="S55" s="494"/>
      <c r="T55" s="494"/>
      <c r="U55" s="494"/>
      <c r="V55" s="494"/>
    </row>
    <row r="56" spans="1:22">
      <c r="A56" s="510"/>
      <c r="B56" s="510"/>
      <c r="C56" s="510"/>
      <c r="D56" s="510"/>
      <c r="E56" s="510"/>
      <c r="F56" s="510"/>
      <c r="G56" s="510"/>
      <c r="H56" s="510"/>
      <c r="I56" s="510"/>
      <c r="J56" s="510"/>
      <c r="K56" s="510"/>
      <c r="L56" s="510"/>
      <c r="M56" s="532"/>
      <c r="N56" s="532"/>
      <c r="O56" s="510"/>
      <c r="P56" s="533"/>
      <c r="Q56" s="534"/>
      <c r="R56" s="510"/>
      <c r="S56" s="494"/>
      <c r="T56" s="494"/>
      <c r="U56" s="494"/>
      <c r="V56" s="494"/>
    </row>
    <row r="57" spans="1:22">
      <c r="A57" s="510"/>
      <c r="B57" s="510"/>
      <c r="C57" s="510"/>
      <c r="D57" s="510"/>
      <c r="E57" s="510"/>
      <c r="F57" s="510"/>
      <c r="G57" s="510"/>
      <c r="H57" s="510"/>
      <c r="I57" s="510"/>
      <c r="J57" s="510"/>
      <c r="K57" s="510"/>
      <c r="L57" s="510"/>
      <c r="M57" s="532"/>
      <c r="N57" s="532"/>
      <c r="O57" s="510"/>
      <c r="P57" s="533"/>
      <c r="Q57" s="534"/>
      <c r="R57" s="510"/>
      <c r="S57" s="494"/>
      <c r="T57" s="494"/>
      <c r="U57" s="494"/>
      <c r="V57" s="494"/>
    </row>
    <row r="58" spans="1:22">
      <c r="A58" s="510"/>
      <c r="B58" s="510"/>
      <c r="C58" s="510"/>
      <c r="D58" s="510"/>
      <c r="E58" s="510"/>
      <c r="F58" s="510"/>
      <c r="G58" s="510"/>
      <c r="H58" s="510"/>
      <c r="I58" s="510"/>
      <c r="J58" s="510"/>
      <c r="K58" s="510"/>
      <c r="L58" s="510"/>
      <c r="M58" s="532"/>
      <c r="N58" s="532"/>
      <c r="O58" s="510"/>
      <c r="P58" s="533"/>
      <c r="Q58" s="534"/>
      <c r="R58" s="510"/>
      <c r="S58" s="494"/>
      <c r="T58" s="494"/>
      <c r="U58" s="494"/>
      <c r="V58" s="494"/>
    </row>
    <row r="59" spans="1:22">
      <c r="A59" s="510"/>
      <c r="B59" s="510"/>
      <c r="C59" s="510"/>
      <c r="D59" s="510"/>
      <c r="E59" s="510"/>
      <c r="F59" s="510"/>
      <c r="G59" s="510"/>
      <c r="H59" s="510"/>
      <c r="I59" s="510"/>
      <c r="J59" s="510"/>
      <c r="K59" s="510"/>
      <c r="L59" s="510"/>
      <c r="M59" s="532"/>
      <c r="N59" s="532"/>
      <c r="O59" s="510"/>
      <c r="P59" s="533"/>
      <c r="Q59" s="534"/>
      <c r="R59" s="510"/>
      <c r="S59" s="494"/>
      <c r="T59" s="494"/>
      <c r="U59" s="494"/>
      <c r="V59" s="494"/>
    </row>
    <row r="60" spans="1:22">
      <c r="A60" s="510"/>
      <c r="B60" s="510"/>
      <c r="C60" s="510"/>
      <c r="D60" s="510"/>
      <c r="E60" s="510"/>
      <c r="F60" s="510"/>
      <c r="G60" s="510"/>
      <c r="H60" s="510"/>
      <c r="I60" s="510"/>
      <c r="J60" s="510"/>
      <c r="K60" s="510"/>
      <c r="L60" s="510"/>
      <c r="M60" s="532"/>
      <c r="N60" s="532"/>
      <c r="O60" s="510"/>
      <c r="P60" s="510"/>
      <c r="Q60" s="510"/>
      <c r="R60" s="510"/>
      <c r="S60" s="494"/>
      <c r="T60" s="494"/>
      <c r="U60" s="494"/>
      <c r="V60" s="494"/>
    </row>
    <row r="61" spans="1:22">
      <c r="A61" s="510"/>
      <c r="B61" s="510"/>
      <c r="C61" s="510"/>
      <c r="D61" s="510"/>
      <c r="E61" s="510"/>
      <c r="F61" s="510"/>
      <c r="G61" s="510"/>
      <c r="H61" s="510"/>
      <c r="I61" s="510"/>
      <c r="J61" s="510"/>
      <c r="K61" s="510"/>
      <c r="L61" s="510"/>
      <c r="M61" s="532"/>
      <c r="N61" s="532"/>
      <c r="O61" s="510"/>
      <c r="P61" s="510"/>
      <c r="Q61" s="510"/>
      <c r="R61" s="510"/>
      <c r="S61" s="494"/>
      <c r="T61" s="494"/>
      <c r="U61" s="494"/>
      <c r="V61" s="494"/>
    </row>
    <row r="62" spans="1:22">
      <c r="A62" s="510"/>
      <c r="B62" s="510"/>
      <c r="C62" s="510"/>
      <c r="D62" s="510"/>
      <c r="E62" s="510"/>
      <c r="F62" s="510"/>
      <c r="G62" s="510"/>
      <c r="H62" s="510"/>
      <c r="I62" s="510"/>
      <c r="J62" s="510"/>
      <c r="K62" s="510"/>
      <c r="L62" s="510"/>
      <c r="M62" s="532"/>
      <c r="N62" s="532"/>
      <c r="O62" s="510"/>
      <c r="P62" s="510"/>
      <c r="Q62" s="510"/>
      <c r="R62" s="510"/>
      <c r="S62" s="494"/>
      <c r="T62" s="494"/>
      <c r="U62" s="494"/>
      <c r="V62" s="494"/>
    </row>
    <row r="63" spans="1:22">
      <c r="A63" s="510"/>
      <c r="B63" s="510"/>
      <c r="C63" s="510"/>
      <c r="D63" s="510"/>
      <c r="E63" s="510"/>
      <c r="F63" s="510"/>
      <c r="G63" s="510"/>
      <c r="H63" s="510"/>
      <c r="I63" s="510"/>
      <c r="J63" s="510"/>
      <c r="K63" s="510"/>
      <c r="L63" s="510"/>
      <c r="M63" s="532"/>
      <c r="N63" s="532"/>
      <c r="O63" s="510"/>
      <c r="P63" s="510"/>
      <c r="Q63" s="510"/>
      <c r="R63" s="510"/>
      <c r="S63" s="494"/>
      <c r="T63" s="494"/>
      <c r="U63" s="494"/>
      <c r="V63" s="494"/>
    </row>
    <row r="64" spans="1:22">
      <c r="M64" s="532"/>
      <c r="N64" s="532"/>
    </row>
    <row r="65" spans="13:14">
      <c r="M65" s="532"/>
      <c r="N65" s="532"/>
    </row>
  </sheetData>
  <mergeCells count="3">
    <mergeCell ref="M6:O6"/>
    <mergeCell ref="A2:H2"/>
    <mergeCell ref="I2:R2"/>
  </mergeCells>
  <phoneticPr fontId="51" type="noConversion"/>
  <pageMargins left="0.7" right="0.7" top="0.75" bottom="0.75" header="0.3" footer="0.3"/>
  <pageSetup paperSize="9" scale="83" orientation="portrait" r:id="rId1"/>
  <colBreaks count="1" manualBreakCount="1">
    <brk id="8" max="51" man="1"/>
  </colBreaks>
  <ignoredErrors>
    <ignoredError sqref="R10:R13 A10:A13 R14:R15 A14:A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zoomScaleNormal="100" zoomScaleSheetLayoutView="100" workbookViewId="0">
      <selection activeCell="B2" sqref="B2"/>
    </sheetView>
  </sheetViews>
  <sheetFormatPr defaultRowHeight="16.5"/>
  <cols>
    <col min="1" max="1" width="9.625" customWidth="1"/>
    <col min="2" max="8" width="12.625" customWidth="1"/>
    <col min="9" max="9" width="9.625" customWidth="1"/>
  </cols>
  <sheetData>
    <row r="1" spans="1:9" ht="20.25">
      <c r="A1" s="582"/>
      <c r="B1" s="547"/>
      <c r="C1" s="547"/>
      <c r="D1" s="547"/>
      <c r="E1" s="543"/>
      <c r="F1" s="548"/>
      <c r="G1" s="548"/>
      <c r="H1" s="548"/>
      <c r="I1" s="557"/>
    </row>
    <row r="2" spans="1:9" ht="40.5">
      <c r="A2" s="575" t="s">
        <v>425</v>
      </c>
      <c r="B2" s="547"/>
      <c r="C2" s="547"/>
      <c r="D2" s="547"/>
      <c r="E2" s="543"/>
      <c r="F2" s="548"/>
      <c r="G2" s="548"/>
      <c r="H2" s="548"/>
      <c r="I2" s="548"/>
    </row>
    <row r="3" spans="1:9" ht="17.25" thickBot="1">
      <c r="A3" s="563" t="s">
        <v>404</v>
      </c>
      <c r="B3" s="542"/>
      <c r="C3" s="542"/>
      <c r="D3" s="542"/>
      <c r="E3" s="542"/>
      <c r="F3" s="542"/>
      <c r="G3" s="542"/>
      <c r="H3" s="542"/>
      <c r="I3" s="542" t="s">
        <v>405</v>
      </c>
    </row>
    <row r="4" spans="1:9" ht="17.25" thickTop="1">
      <c r="A4" s="576"/>
      <c r="B4" s="564" t="s">
        <v>406</v>
      </c>
      <c r="C4" s="564" t="s">
        <v>407</v>
      </c>
      <c r="D4" s="564" t="s">
        <v>408</v>
      </c>
      <c r="E4" s="564" t="s">
        <v>409</v>
      </c>
      <c r="F4" s="1172" t="s">
        <v>410</v>
      </c>
      <c r="G4" s="1173"/>
      <c r="H4" s="1174"/>
      <c r="I4" s="578"/>
    </row>
    <row r="5" spans="1:9">
      <c r="A5" s="578" t="s">
        <v>10</v>
      </c>
      <c r="B5" s="581" t="s">
        <v>411</v>
      </c>
      <c r="C5" s="581" t="s">
        <v>412</v>
      </c>
      <c r="D5" s="581" t="s">
        <v>413</v>
      </c>
      <c r="E5" s="581" t="s">
        <v>414</v>
      </c>
      <c r="F5" s="539" t="s">
        <v>415</v>
      </c>
      <c r="G5" s="545"/>
      <c r="H5" s="544"/>
      <c r="I5" s="581" t="s">
        <v>21</v>
      </c>
    </row>
    <row r="6" spans="1:9">
      <c r="A6" s="578" t="s">
        <v>416</v>
      </c>
      <c r="B6" s="581"/>
      <c r="C6" s="581"/>
      <c r="D6" s="581"/>
      <c r="E6" s="581"/>
      <c r="F6" s="553" t="s">
        <v>417</v>
      </c>
      <c r="G6" s="546" t="s">
        <v>418</v>
      </c>
      <c r="H6" s="579" t="s">
        <v>419</v>
      </c>
      <c r="I6" s="581" t="s">
        <v>27</v>
      </c>
    </row>
    <row r="7" spans="1:9">
      <c r="A7" s="577"/>
      <c r="B7" s="580" t="s">
        <v>420</v>
      </c>
      <c r="C7" s="580" t="s">
        <v>136</v>
      </c>
      <c r="D7" s="580" t="s">
        <v>421</v>
      </c>
      <c r="E7" s="580" t="s">
        <v>422</v>
      </c>
      <c r="F7" s="580" t="s">
        <v>136</v>
      </c>
      <c r="G7" s="580" t="s">
        <v>421</v>
      </c>
      <c r="H7" s="580" t="s">
        <v>422</v>
      </c>
      <c r="I7" s="580"/>
    </row>
    <row r="8" spans="1:9">
      <c r="A8" s="576"/>
      <c r="B8" s="578"/>
      <c r="C8" s="578"/>
      <c r="D8" s="578"/>
      <c r="E8" s="578"/>
      <c r="F8" s="578"/>
      <c r="G8" s="578"/>
      <c r="H8" s="578"/>
      <c r="I8" s="581"/>
    </row>
    <row r="9" spans="1:9">
      <c r="A9" s="540">
        <v>2010</v>
      </c>
      <c r="B9" s="538">
        <v>135332</v>
      </c>
      <c r="C9" s="538">
        <v>181676</v>
      </c>
      <c r="D9" s="538">
        <v>101896</v>
      </c>
      <c r="E9" s="538">
        <v>79780</v>
      </c>
      <c r="F9" s="565">
        <v>1.3424467236130406</v>
      </c>
      <c r="G9" s="565">
        <v>0.75293352643868416</v>
      </c>
      <c r="H9" s="565">
        <v>0.58951319717435635</v>
      </c>
      <c r="I9" s="541" t="s">
        <v>199</v>
      </c>
    </row>
    <row r="10" spans="1:9">
      <c r="A10" s="540">
        <v>2011</v>
      </c>
      <c r="B10" s="538">
        <v>137548</v>
      </c>
      <c r="C10" s="538">
        <v>178844</v>
      </c>
      <c r="D10" s="538">
        <v>98205</v>
      </c>
      <c r="E10" s="538">
        <v>80639</v>
      </c>
      <c r="F10" s="565">
        <v>1.3002297379823771</v>
      </c>
      <c r="G10" s="565">
        <v>0.71396894175124315</v>
      </c>
      <c r="H10" s="565">
        <v>0.58626079623113381</v>
      </c>
      <c r="I10" s="541" t="s">
        <v>200</v>
      </c>
    </row>
    <row r="11" spans="1:9">
      <c r="A11" s="540">
        <v>2012</v>
      </c>
      <c r="B11" s="538">
        <v>137049</v>
      </c>
      <c r="C11" s="538">
        <v>182537</v>
      </c>
      <c r="D11" s="538">
        <v>99024</v>
      </c>
      <c r="E11" s="538">
        <v>83513</v>
      </c>
      <c r="F11" s="565">
        <v>1.3319104845712118</v>
      </c>
      <c r="G11" s="565">
        <v>0.72254449138629251</v>
      </c>
      <c r="H11" s="565">
        <v>0.60936599318491924</v>
      </c>
      <c r="I11" s="541" t="s">
        <v>201</v>
      </c>
    </row>
    <row r="12" spans="1:9">
      <c r="A12" s="540">
        <v>2013</v>
      </c>
      <c r="B12" s="538">
        <v>133012</v>
      </c>
      <c r="C12" s="538">
        <v>176854</v>
      </c>
      <c r="D12" s="538">
        <v>98873</v>
      </c>
      <c r="E12" s="538">
        <v>77981</v>
      </c>
      <c r="F12" s="565">
        <v>1.3296093585541153</v>
      </c>
      <c r="G12" s="565">
        <v>0.74333894686193724</v>
      </c>
      <c r="H12" s="565">
        <v>0.58627041169217819</v>
      </c>
      <c r="I12" s="541" t="s">
        <v>202</v>
      </c>
    </row>
    <row r="13" spans="1:9" s="320" customFormat="1">
      <c r="A13" s="540">
        <v>2014</v>
      </c>
      <c r="B13" s="538">
        <v>129904</v>
      </c>
      <c r="C13" s="538">
        <v>176028</v>
      </c>
      <c r="D13" s="538">
        <v>96696</v>
      </c>
      <c r="E13" s="538">
        <v>79332</v>
      </c>
      <c r="F13" s="565">
        <v>1.3550621997782979</v>
      </c>
      <c r="G13" s="565">
        <v>0.74436506958985094</v>
      </c>
      <c r="H13" s="565">
        <v>0.61069713018844685</v>
      </c>
      <c r="I13" s="541">
        <v>2014</v>
      </c>
    </row>
    <row r="14" spans="1:9">
      <c r="A14" s="560">
        <v>2015</v>
      </c>
      <c r="B14" s="1121">
        <f>SUM(B15+B37)</f>
        <v>126679</v>
      </c>
      <c r="C14" s="1121">
        <v>175417</v>
      </c>
      <c r="D14" s="1121">
        <v>95680</v>
      </c>
      <c r="E14" s="1121">
        <v>79737</v>
      </c>
      <c r="F14" s="1122">
        <f t="shared" ref="F14:F47" si="0">C14/B14</f>
        <v>1.384736223051966</v>
      </c>
      <c r="G14" s="1122">
        <f t="shared" ref="G14:G47" si="1">D14/B14</f>
        <v>0.75529487918281646</v>
      </c>
      <c r="H14" s="1122">
        <f t="shared" ref="H14:H47" si="2">E14/B14</f>
        <v>0.62944134386914963</v>
      </c>
      <c r="I14" s="561">
        <v>2015</v>
      </c>
    </row>
    <row r="15" spans="1:9" s="320" customFormat="1">
      <c r="A15" s="566" t="s">
        <v>42</v>
      </c>
      <c r="B15" s="1121">
        <f>SUM(B16:B36)</f>
        <v>85966</v>
      </c>
      <c r="C15" s="1123">
        <v>128013</v>
      </c>
      <c r="D15" s="1123">
        <v>74296</v>
      </c>
      <c r="E15" s="1123">
        <v>53716</v>
      </c>
      <c r="F15" s="1122">
        <f>C15/B15</f>
        <v>1.4891119745015471</v>
      </c>
      <c r="G15" s="1122">
        <f>D15/B15</f>
        <v>0.86424865644557147</v>
      </c>
      <c r="H15" s="1122">
        <f>E15/B15</f>
        <v>0.62485168555010118</v>
      </c>
      <c r="I15" s="567" t="s">
        <v>43</v>
      </c>
    </row>
    <row r="16" spans="1:9" s="320" customFormat="1">
      <c r="A16" s="568" t="s">
        <v>44</v>
      </c>
      <c r="B16" s="583">
        <v>3357</v>
      </c>
      <c r="C16" s="1124">
        <v>1121</v>
      </c>
      <c r="D16" s="1125">
        <v>566</v>
      </c>
      <c r="E16" s="1125">
        <v>556</v>
      </c>
      <c r="F16" s="1126">
        <f>C16/B16</f>
        <v>0.33392910336610071</v>
      </c>
      <c r="G16" s="1126">
        <f>D16/B16</f>
        <v>0.16860291927316057</v>
      </c>
      <c r="H16" s="1126">
        <f>E16/B16</f>
        <v>0.16562406910932381</v>
      </c>
      <c r="I16" s="569" t="s">
        <v>45</v>
      </c>
    </row>
    <row r="17" spans="1:9" s="320" customFormat="1">
      <c r="A17" s="568" t="s">
        <v>46</v>
      </c>
      <c r="B17" s="583">
        <v>1092</v>
      </c>
      <c r="C17" s="1124">
        <v>481</v>
      </c>
      <c r="D17" s="1127">
        <v>54</v>
      </c>
      <c r="E17" s="1125">
        <v>427</v>
      </c>
      <c r="F17" s="1126">
        <f t="shared" ref="F17:F36" si="3">C17/B17</f>
        <v>0.44047619047619047</v>
      </c>
      <c r="G17" s="1126">
        <f t="shared" ref="G17:G36" si="4">D17/B17</f>
        <v>4.9450549450549448E-2</v>
      </c>
      <c r="H17" s="1126">
        <f t="shared" si="2"/>
        <v>0.39102564102564102</v>
      </c>
      <c r="I17" s="569" t="s">
        <v>47</v>
      </c>
    </row>
    <row r="18" spans="1:9" s="320" customFormat="1">
      <c r="A18" s="568" t="s">
        <v>48</v>
      </c>
      <c r="B18" s="583">
        <v>654</v>
      </c>
      <c r="C18" s="1124">
        <v>75</v>
      </c>
      <c r="D18" s="538">
        <v>0</v>
      </c>
      <c r="E18" s="1125">
        <v>75</v>
      </c>
      <c r="F18" s="1126">
        <f t="shared" si="3"/>
        <v>0.11467889908256881</v>
      </c>
      <c r="G18" s="1126">
        <f t="shared" si="4"/>
        <v>0</v>
      </c>
      <c r="H18" s="1126">
        <f t="shared" si="2"/>
        <v>0.11467889908256881</v>
      </c>
      <c r="I18" s="569" t="s">
        <v>49</v>
      </c>
    </row>
    <row r="19" spans="1:9" s="320" customFormat="1">
      <c r="A19" s="568" t="s">
        <v>50</v>
      </c>
      <c r="B19" s="583">
        <v>997</v>
      </c>
      <c r="C19" s="1124">
        <v>600</v>
      </c>
      <c r="D19" s="1125">
        <v>286</v>
      </c>
      <c r="E19" s="1125">
        <v>314</v>
      </c>
      <c r="F19" s="1126">
        <f t="shared" si="3"/>
        <v>0.60180541624874628</v>
      </c>
      <c r="G19" s="1126">
        <f t="shared" si="4"/>
        <v>0.28686058174523571</v>
      </c>
      <c r="H19" s="1126">
        <f t="shared" si="2"/>
        <v>0.31494483450351052</v>
      </c>
      <c r="I19" s="569" t="s">
        <v>51</v>
      </c>
    </row>
    <row r="20" spans="1:9" s="320" customFormat="1">
      <c r="A20" s="568" t="s">
        <v>52</v>
      </c>
      <c r="B20" s="583">
        <v>731</v>
      </c>
      <c r="C20" s="1124">
        <v>457</v>
      </c>
      <c r="D20" s="1125">
        <v>137</v>
      </c>
      <c r="E20" s="1125">
        <v>320</v>
      </c>
      <c r="F20" s="1126">
        <f t="shared" si="3"/>
        <v>0.62517099863201098</v>
      </c>
      <c r="G20" s="1126">
        <f t="shared" si="4"/>
        <v>0.18741450068399454</v>
      </c>
      <c r="H20" s="1126">
        <f t="shared" si="2"/>
        <v>0.43775649794801641</v>
      </c>
      <c r="I20" s="573" t="s">
        <v>53</v>
      </c>
    </row>
    <row r="21" spans="1:9" s="320" customFormat="1">
      <c r="A21" s="568" t="s">
        <v>54</v>
      </c>
      <c r="B21" s="583">
        <v>10013</v>
      </c>
      <c r="C21" s="1124">
        <v>19684</v>
      </c>
      <c r="D21" s="1125">
        <v>13948</v>
      </c>
      <c r="E21" s="1125">
        <v>5736</v>
      </c>
      <c r="F21" s="1126">
        <f t="shared" si="3"/>
        <v>1.9658444022770398</v>
      </c>
      <c r="G21" s="1126">
        <f t="shared" si="4"/>
        <v>1.3929891141516029</v>
      </c>
      <c r="H21" s="1126">
        <f t="shared" si="2"/>
        <v>0.57285528812543696</v>
      </c>
      <c r="I21" s="569" t="s">
        <v>55</v>
      </c>
    </row>
    <row r="22" spans="1:9" s="320" customFormat="1">
      <c r="A22" s="568" t="s">
        <v>56</v>
      </c>
      <c r="B22" s="583">
        <v>1987</v>
      </c>
      <c r="C22" s="1124">
        <v>2120</v>
      </c>
      <c r="D22" s="1125">
        <v>746</v>
      </c>
      <c r="E22" s="1125">
        <v>1374</v>
      </c>
      <c r="F22" s="1126">
        <f t="shared" si="3"/>
        <v>1.0669350780070459</v>
      </c>
      <c r="G22" s="1126">
        <f t="shared" si="4"/>
        <v>0.37544036235530953</v>
      </c>
      <c r="H22" s="1126">
        <f t="shared" si="2"/>
        <v>0.69149471565173626</v>
      </c>
      <c r="I22" s="569" t="s">
        <v>57</v>
      </c>
    </row>
    <row r="23" spans="1:9" s="320" customFormat="1">
      <c r="A23" s="568" t="s">
        <v>58</v>
      </c>
      <c r="B23" s="583">
        <v>506</v>
      </c>
      <c r="C23" s="1124">
        <v>278</v>
      </c>
      <c r="D23" s="1125">
        <v>15</v>
      </c>
      <c r="E23" s="1125">
        <v>263</v>
      </c>
      <c r="F23" s="1126">
        <f t="shared" si="3"/>
        <v>0.54940711462450598</v>
      </c>
      <c r="G23" s="1126">
        <f t="shared" si="4"/>
        <v>2.9644268774703556E-2</v>
      </c>
      <c r="H23" s="1126">
        <f t="shared" si="2"/>
        <v>0.51976284584980237</v>
      </c>
      <c r="I23" s="569" t="s">
        <v>59</v>
      </c>
    </row>
    <row r="24" spans="1:9" s="320" customFormat="1">
      <c r="A24" s="568" t="s">
        <v>60</v>
      </c>
      <c r="B24" s="583">
        <v>1183</v>
      </c>
      <c r="C24" s="1124">
        <v>570</v>
      </c>
      <c r="D24" s="1125">
        <v>354</v>
      </c>
      <c r="E24" s="1125">
        <v>216</v>
      </c>
      <c r="F24" s="1126">
        <f t="shared" si="3"/>
        <v>0.48182586644125108</v>
      </c>
      <c r="G24" s="1126">
        <f t="shared" si="4"/>
        <v>0.29923922231614541</v>
      </c>
      <c r="H24" s="1126">
        <f t="shared" si="2"/>
        <v>0.18258664412510567</v>
      </c>
      <c r="I24" s="569" t="s">
        <v>61</v>
      </c>
    </row>
    <row r="25" spans="1:9" s="320" customFormat="1">
      <c r="A25" s="568" t="s">
        <v>62</v>
      </c>
      <c r="B25" s="583">
        <v>1873</v>
      </c>
      <c r="C25" s="1124">
        <v>2614</v>
      </c>
      <c r="D25" s="1125">
        <v>1062</v>
      </c>
      <c r="E25" s="1125">
        <v>1552</v>
      </c>
      <c r="F25" s="1126">
        <f t="shared" si="3"/>
        <v>1.3956219967965831</v>
      </c>
      <c r="G25" s="1126">
        <f t="shared" si="4"/>
        <v>0.56700480512546714</v>
      </c>
      <c r="H25" s="1126">
        <f t="shared" si="2"/>
        <v>0.8286171916711158</v>
      </c>
      <c r="I25" s="569" t="s">
        <v>63</v>
      </c>
    </row>
    <row r="26" spans="1:9" s="320" customFormat="1">
      <c r="A26" s="568" t="s">
        <v>64</v>
      </c>
      <c r="B26" s="583">
        <v>493</v>
      </c>
      <c r="C26" s="1124">
        <v>213</v>
      </c>
      <c r="D26" s="1125">
        <v>92</v>
      </c>
      <c r="E26" s="1125">
        <v>121</v>
      </c>
      <c r="F26" s="1126">
        <f t="shared" si="3"/>
        <v>0.43204868154158216</v>
      </c>
      <c r="G26" s="1126">
        <f t="shared" si="4"/>
        <v>0.18661257606490872</v>
      </c>
      <c r="H26" s="1126">
        <f t="shared" si="2"/>
        <v>0.24543610547667344</v>
      </c>
      <c r="I26" s="569" t="s">
        <v>65</v>
      </c>
    </row>
    <row r="27" spans="1:9" s="320" customFormat="1">
      <c r="A27" s="568" t="s">
        <v>66</v>
      </c>
      <c r="B27" s="583">
        <v>817</v>
      </c>
      <c r="C27" s="1124">
        <v>586</v>
      </c>
      <c r="D27" s="1125">
        <v>130</v>
      </c>
      <c r="E27" s="1125">
        <v>456</v>
      </c>
      <c r="F27" s="1126">
        <f t="shared" si="3"/>
        <v>0.71725826193390452</v>
      </c>
      <c r="G27" s="1126">
        <f t="shared" si="4"/>
        <v>0.15911872705018359</v>
      </c>
      <c r="H27" s="1126">
        <f t="shared" si="2"/>
        <v>0.55813953488372092</v>
      </c>
      <c r="I27" s="569" t="s">
        <v>67</v>
      </c>
    </row>
    <row r="28" spans="1:9" s="320" customFormat="1">
      <c r="A28" s="568" t="s">
        <v>68</v>
      </c>
      <c r="B28" s="583">
        <v>1283</v>
      </c>
      <c r="C28" s="1124">
        <v>426</v>
      </c>
      <c r="D28" s="1125">
        <v>20</v>
      </c>
      <c r="E28" s="1125">
        <v>405</v>
      </c>
      <c r="F28" s="1126">
        <f t="shared" si="3"/>
        <v>0.33203429462197975</v>
      </c>
      <c r="G28" s="1126">
        <f t="shared" si="4"/>
        <v>1.558846453624318E-2</v>
      </c>
      <c r="H28" s="1126">
        <f t="shared" si="2"/>
        <v>0.31566640685892439</v>
      </c>
      <c r="I28" s="569" t="s">
        <v>69</v>
      </c>
    </row>
    <row r="29" spans="1:9" s="320" customFormat="1">
      <c r="A29" s="568" t="s">
        <v>70</v>
      </c>
      <c r="B29" s="583">
        <v>7232</v>
      </c>
      <c r="C29" s="1124">
        <v>7651</v>
      </c>
      <c r="D29" s="1125">
        <v>4523</v>
      </c>
      <c r="E29" s="1125">
        <v>3128</v>
      </c>
      <c r="F29" s="1126">
        <f t="shared" si="3"/>
        <v>1.0579369469026549</v>
      </c>
      <c r="G29" s="1126">
        <f t="shared" si="4"/>
        <v>0.62541482300884954</v>
      </c>
      <c r="H29" s="1126">
        <f t="shared" si="2"/>
        <v>0.43252212389380529</v>
      </c>
      <c r="I29" s="569" t="s">
        <v>71</v>
      </c>
    </row>
    <row r="30" spans="1:9" s="320" customFormat="1">
      <c r="A30" s="568" t="s">
        <v>72</v>
      </c>
      <c r="B30" s="583">
        <v>8183</v>
      </c>
      <c r="C30" s="1124">
        <v>17303</v>
      </c>
      <c r="D30" s="1125">
        <v>9317</v>
      </c>
      <c r="E30" s="1125">
        <v>7985</v>
      </c>
      <c r="F30" s="1126">
        <f t="shared" si="3"/>
        <v>2.1145056825125259</v>
      </c>
      <c r="G30" s="1126">
        <f t="shared" si="4"/>
        <v>1.1385799828913601</v>
      </c>
      <c r="H30" s="1126">
        <f t="shared" si="2"/>
        <v>0.97580349505071484</v>
      </c>
      <c r="I30" s="569" t="s">
        <v>73</v>
      </c>
    </row>
    <row r="31" spans="1:9" s="320" customFormat="1">
      <c r="A31" s="568" t="s">
        <v>74</v>
      </c>
      <c r="B31" s="583">
        <v>8578</v>
      </c>
      <c r="C31" s="1124">
        <v>15753</v>
      </c>
      <c r="D31" s="1125">
        <v>8448</v>
      </c>
      <c r="E31" s="1125">
        <v>7304</v>
      </c>
      <c r="F31" s="1126">
        <f t="shared" si="3"/>
        <v>1.8364420610865004</v>
      </c>
      <c r="G31" s="1126">
        <f t="shared" si="4"/>
        <v>0.98484495220331081</v>
      </c>
      <c r="H31" s="1126">
        <f t="shared" si="2"/>
        <v>0.85148053159244574</v>
      </c>
      <c r="I31" s="569" t="s">
        <v>75</v>
      </c>
    </row>
    <row r="32" spans="1:9" s="320" customFormat="1">
      <c r="A32" s="568" t="s">
        <v>76</v>
      </c>
      <c r="B32" s="583">
        <v>5488</v>
      </c>
      <c r="C32" s="1124">
        <v>7701</v>
      </c>
      <c r="D32" s="1125">
        <v>5488</v>
      </c>
      <c r="E32" s="1125">
        <v>2213</v>
      </c>
      <c r="F32" s="1126">
        <f t="shared" si="3"/>
        <v>1.4032434402332361</v>
      </c>
      <c r="G32" s="1126">
        <f t="shared" si="4"/>
        <v>1</v>
      </c>
      <c r="H32" s="1126">
        <f t="shared" si="2"/>
        <v>0.40324344023323616</v>
      </c>
      <c r="I32" s="569" t="s">
        <v>77</v>
      </c>
    </row>
    <row r="33" spans="1:9" s="320" customFormat="1">
      <c r="A33" s="570" t="s">
        <v>78</v>
      </c>
      <c r="B33" s="583">
        <v>12264</v>
      </c>
      <c r="C33" s="1124">
        <v>22471</v>
      </c>
      <c r="D33" s="1125">
        <v>14796</v>
      </c>
      <c r="E33" s="1125">
        <v>7675</v>
      </c>
      <c r="F33" s="1126">
        <f t="shared" si="3"/>
        <v>1.8322733202870189</v>
      </c>
      <c r="G33" s="1126">
        <f t="shared" si="4"/>
        <v>1.2064579256360077</v>
      </c>
      <c r="H33" s="1126">
        <f t="shared" si="2"/>
        <v>0.6258153946510111</v>
      </c>
      <c r="I33" s="569" t="s">
        <v>79</v>
      </c>
    </row>
    <row r="34" spans="1:9" s="320" customFormat="1">
      <c r="A34" s="568" t="s">
        <v>80</v>
      </c>
      <c r="B34" s="583">
        <v>4379</v>
      </c>
      <c r="C34" s="1124">
        <v>3191</v>
      </c>
      <c r="D34" s="1125">
        <v>986</v>
      </c>
      <c r="E34" s="1125">
        <v>2205</v>
      </c>
      <c r="F34" s="1126">
        <f t="shared" si="3"/>
        <v>0.72870518383192506</v>
      </c>
      <c r="G34" s="1126">
        <f t="shared" si="4"/>
        <v>0.2251655629139073</v>
      </c>
      <c r="H34" s="1126">
        <f t="shared" si="2"/>
        <v>0.50353962091801785</v>
      </c>
      <c r="I34" s="569" t="s">
        <v>81</v>
      </c>
    </row>
    <row r="35" spans="1:9" s="320" customFormat="1">
      <c r="A35" s="568" t="s">
        <v>82</v>
      </c>
      <c r="B35" s="583">
        <v>7241</v>
      </c>
      <c r="C35" s="1124">
        <v>15743</v>
      </c>
      <c r="D35" s="1125">
        <v>8623</v>
      </c>
      <c r="E35" s="1125">
        <v>7120</v>
      </c>
      <c r="F35" s="1126">
        <f t="shared" si="3"/>
        <v>2.1741472172351886</v>
      </c>
      <c r="G35" s="1126">
        <f t="shared" si="4"/>
        <v>1.1908576163513327</v>
      </c>
      <c r="H35" s="1126">
        <f t="shared" si="2"/>
        <v>0.98328960088385586</v>
      </c>
      <c r="I35" s="569" t="s">
        <v>83</v>
      </c>
    </row>
    <row r="36" spans="1:9" s="320" customFormat="1">
      <c r="A36" s="568" t="s">
        <v>84</v>
      </c>
      <c r="B36" s="583">
        <v>7615</v>
      </c>
      <c r="C36" s="1124">
        <v>8975</v>
      </c>
      <c r="D36" s="1125">
        <v>4705</v>
      </c>
      <c r="E36" s="1125">
        <v>4271</v>
      </c>
      <c r="F36" s="1126">
        <f t="shared" si="3"/>
        <v>1.1785948785292186</v>
      </c>
      <c r="G36" s="1126">
        <f t="shared" si="4"/>
        <v>0.61785948785292188</v>
      </c>
      <c r="H36" s="1126">
        <f t="shared" si="2"/>
        <v>0.5608667104399212</v>
      </c>
      <c r="I36" s="573" t="s">
        <v>85</v>
      </c>
    </row>
    <row r="37" spans="1:9" s="320" customFormat="1">
      <c r="A37" s="566" t="s">
        <v>86</v>
      </c>
      <c r="B37" s="1121">
        <f>SUM(B38:B47)</f>
        <v>40713</v>
      </c>
      <c r="C37" s="1123">
        <v>47404</v>
      </c>
      <c r="D37" s="1123">
        <v>21381</v>
      </c>
      <c r="E37" s="1123">
        <v>26020</v>
      </c>
      <c r="F37" s="1122">
        <f>C37/B37</f>
        <v>1.1643455407363741</v>
      </c>
      <c r="G37" s="1122">
        <f t="shared" si="1"/>
        <v>0.52516395254586989</v>
      </c>
      <c r="H37" s="1122">
        <f t="shared" si="2"/>
        <v>0.63910790165303466</v>
      </c>
      <c r="I37" s="574" t="s">
        <v>87</v>
      </c>
    </row>
    <row r="38" spans="1:9" s="320" customFormat="1">
      <c r="A38" s="568" t="s">
        <v>88</v>
      </c>
      <c r="B38" s="583">
        <v>1265</v>
      </c>
      <c r="C38" s="1124">
        <v>476</v>
      </c>
      <c r="D38" s="1125">
        <v>151</v>
      </c>
      <c r="E38" s="1125">
        <v>324</v>
      </c>
      <c r="F38" s="1126">
        <f t="shared" si="0"/>
        <v>0.37628458498023715</v>
      </c>
      <c r="G38" s="1126">
        <f t="shared" si="1"/>
        <v>0.11936758893280633</v>
      </c>
      <c r="H38" s="1126">
        <f t="shared" si="2"/>
        <v>0.25612648221343876</v>
      </c>
      <c r="I38" s="573" t="s">
        <v>89</v>
      </c>
    </row>
    <row r="39" spans="1:9" s="320" customFormat="1">
      <c r="A39" s="568" t="s">
        <v>90</v>
      </c>
      <c r="B39" s="583">
        <v>789</v>
      </c>
      <c r="C39" s="1124">
        <v>427</v>
      </c>
      <c r="D39" s="1125">
        <v>86</v>
      </c>
      <c r="E39" s="1125">
        <v>341</v>
      </c>
      <c r="F39" s="1126">
        <f t="shared" si="0"/>
        <v>0.54119138149556401</v>
      </c>
      <c r="G39" s="1126">
        <f t="shared" si="1"/>
        <v>0.10899873257287707</v>
      </c>
      <c r="H39" s="1126">
        <f t="shared" si="2"/>
        <v>0.43219264892268694</v>
      </c>
      <c r="I39" s="573" t="s">
        <v>91</v>
      </c>
    </row>
    <row r="40" spans="1:9" s="320" customFormat="1">
      <c r="A40" s="568" t="s">
        <v>92</v>
      </c>
      <c r="B40" s="583">
        <v>6265</v>
      </c>
      <c r="C40" s="1124">
        <v>4192</v>
      </c>
      <c r="D40" s="1125">
        <v>1603</v>
      </c>
      <c r="E40" s="1125">
        <v>2588</v>
      </c>
      <c r="F40" s="1126">
        <f t="shared" si="0"/>
        <v>0.66911412609736631</v>
      </c>
      <c r="G40" s="1126">
        <f t="shared" si="1"/>
        <v>0.2558659217877095</v>
      </c>
      <c r="H40" s="1126">
        <f t="shared" si="2"/>
        <v>0.41308858739026338</v>
      </c>
      <c r="I40" s="569" t="s">
        <v>93</v>
      </c>
    </row>
    <row r="41" spans="1:9" s="320" customFormat="1">
      <c r="A41" s="568" t="s">
        <v>94</v>
      </c>
      <c r="B41" s="583">
        <v>494</v>
      </c>
      <c r="C41" s="1124">
        <v>316</v>
      </c>
      <c r="D41" s="1125">
        <v>1</v>
      </c>
      <c r="E41" s="1125">
        <v>315</v>
      </c>
      <c r="F41" s="1126">
        <f t="shared" si="0"/>
        <v>0.63967611336032393</v>
      </c>
      <c r="G41" s="1126">
        <f t="shared" si="1"/>
        <v>2.0242914979757085E-3</v>
      </c>
      <c r="H41" s="1126">
        <f t="shared" si="2"/>
        <v>0.63765182186234814</v>
      </c>
      <c r="I41" s="569" t="s">
        <v>95</v>
      </c>
    </row>
    <row r="42" spans="1:9" s="320" customFormat="1">
      <c r="A42" s="568" t="s">
        <v>96</v>
      </c>
      <c r="B42" s="583">
        <v>5183</v>
      </c>
      <c r="C42" s="1124">
        <v>3243</v>
      </c>
      <c r="D42" s="1125">
        <v>311</v>
      </c>
      <c r="E42" s="1125">
        <v>2931</v>
      </c>
      <c r="F42" s="1126">
        <f t="shared" si="0"/>
        <v>0.62569940189079687</v>
      </c>
      <c r="G42" s="1126">
        <f t="shared" si="1"/>
        <v>6.0003858769052669E-2</v>
      </c>
      <c r="H42" s="1126">
        <f t="shared" si="2"/>
        <v>0.56550260466911051</v>
      </c>
      <c r="I42" s="569" t="s">
        <v>97</v>
      </c>
    </row>
    <row r="43" spans="1:9" s="320" customFormat="1">
      <c r="A43" s="568" t="s">
        <v>98</v>
      </c>
      <c r="B43" s="583">
        <v>4318</v>
      </c>
      <c r="C43" s="1124">
        <v>11334</v>
      </c>
      <c r="D43" s="1125">
        <v>7715</v>
      </c>
      <c r="E43" s="1125">
        <v>3619</v>
      </c>
      <c r="F43" s="1126">
        <f t="shared" si="0"/>
        <v>2.6248263084761465</v>
      </c>
      <c r="G43" s="1126">
        <f t="shared" si="1"/>
        <v>1.7867068087077351</v>
      </c>
      <c r="H43" s="1126">
        <f t="shared" si="2"/>
        <v>0.83811949976841127</v>
      </c>
      <c r="I43" s="569" t="s">
        <v>99</v>
      </c>
    </row>
    <row r="44" spans="1:9" s="320" customFormat="1">
      <c r="A44" s="568" t="s">
        <v>100</v>
      </c>
      <c r="B44" s="583">
        <v>7864</v>
      </c>
      <c r="C44" s="1124">
        <v>4331</v>
      </c>
      <c r="D44" s="1125">
        <v>1833</v>
      </c>
      <c r="E44" s="1125">
        <v>2498</v>
      </c>
      <c r="F44" s="1126">
        <f t="shared" si="0"/>
        <v>0.55073753814852489</v>
      </c>
      <c r="G44" s="1126">
        <f t="shared" si="1"/>
        <v>0.23308748728382503</v>
      </c>
      <c r="H44" s="1126">
        <f t="shared" si="2"/>
        <v>0.31765005086469988</v>
      </c>
      <c r="I44" s="569" t="s">
        <v>101</v>
      </c>
    </row>
    <row r="45" spans="1:9" s="320" customFormat="1">
      <c r="A45" s="568" t="s">
        <v>102</v>
      </c>
      <c r="B45" s="583">
        <v>6779</v>
      </c>
      <c r="C45" s="1124">
        <v>10449</v>
      </c>
      <c r="D45" s="1125">
        <v>4016</v>
      </c>
      <c r="E45" s="1125">
        <v>6433</v>
      </c>
      <c r="F45" s="1126">
        <f t="shared" si="0"/>
        <v>1.5413777843339727</v>
      </c>
      <c r="G45" s="1126">
        <f t="shared" si="1"/>
        <v>0.59241776073167129</v>
      </c>
      <c r="H45" s="1126">
        <f t="shared" si="2"/>
        <v>0.94896002360230125</v>
      </c>
      <c r="I45" s="569" t="s">
        <v>103</v>
      </c>
    </row>
    <row r="46" spans="1:9" s="320" customFormat="1">
      <c r="A46" s="568" t="s">
        <v>104</v>
      </c>
      <c r="B46" s="583">
        <v>3557</v>
      </c>
      <c r="C46" s="1124">
        <v>8938</v>
      </c>
      <c r="D46" s="1125">
        <v>4346</v>
      </c>
      <c r="E46" s="1125">
        <v>4592</v>
      </c>
      <c r="F46" s="1126">
        <f t="shared" si="0"/>
        <v>2.5127916783806579</v>
      </c>
      <c r="G46" s="1126">
        <f t="shared" si="1"/>
        <v>1.2218161371942649</v>
      </c>
      <c r="H46" s="1126">
        <f t="shared" si="2"/>
        <v>1.290975541186393</v>
      </c>
      <c r="I46" s="569" t="s">
        <v>105</v>
      </c>
    </row>
    <row r="47" spans="1:9" s="320" customFormat="1">
      <c r="A47" s="568" t="s">
        <v>106</v>
      </c>
      <c r="B47" s="583">
        <v>4199</v>
      </c>
      <c r="C47" s="1124">
        <v>3698</v>
      </c>
      <c r="D47" s="1125">
        <v>1319</v>
      </c>
      <c r="E47" s="1125">
        <v>2379</v>
      </c>
      <c r="F47" s="1126">
        <f t="shared" si="0"/>
        <v>0.88068587758990236</v>
      </c>
      <c r="G47" s="1126">
        <f t="shared" si="1"/>
        <v>0.3141224100976423</v>
      </c>
      <c r="H47" s="1126">
        <f t="shared" si="2"/>
        <v>0.56656346749226005</v>
      </c>
      <c r="I47" s="569" t="s">
        <v>107</v>
      </c>
    </row>
    <row r="48" spans="1:9" s="320" customFormat="1">
      <c r="A48" s="571"/>
      <c r="B48" s="554"/>
      <c r="C48" s="554"/>
      <c r="D48" s="554"/>
      <c r="E48" s="554"/>
      <c r="F48" s="554"/>
      <c r="G48" s="554"/>
      <c r="H48" s="554"/>
      <c r="I48" s="572"/>
    </row>
    <row r="49" spans="1:9">
      <c r="A49" s="559" t="s">
        <v>423</v>
      </c>
      <c r="B49" s="562"/>
      <c r="C49" s="562"/>
      <c r="D49" s="551"/>
      <c r="E49" s="551"/>
      <c r="F49" s="551"/>
      <c r="G49" s="551"/>
      <c r="H49" s="551"/>
      <c r="I49" s="556" t="s">
        <v>312</v>
      </c>
    </row>
    <row r="50" spans="1:9">
      <c r="A50" s="559" t="s">
        <v>424</v>
      </c>
      <c r="B50" s="562"/>
      <c r="C50" s="562"/>
      <c r="D50" s="551"/>
      <c r="E50" s="551"/>
      <c r="F50" s="551"/>
      <c r="G50" s="551"/>
      <c r="H50" s="551"/>
      <c r="I50" s="558"/>
    </row>
    <row r="51" spans="1:9">
      <c r="A51" s="559"/>
      <c r="B51" s="562"/>
      <c r="C51" s="562"/>
      <c r="D51" s="551"/>
      <c r="E51" s="551"/>
      <c r="F51" s="551"/>
      <c r="G51" s="551"/>
      <c r="H51" s="551"/>
      <c r="I51" s="558"/>
    </row>
    <row r="52" spans="1:9">
      <c r="A52" s="559"/>
      <c r="B52" s="562"/>
      <c r="C52" s="562"/>
      <c r="D52" s="551"/>
      <c r="E52" s="551"/>
      <c r="F52" s="551"/>
      <c r="G52" s="551"/>
      <c r="H52" s="551"/>
      <c r="I52" s="558"/>
    </row>
    <row r="53" spans="1:9">
      <c r="A53" s="549"/>
      <c r="B53" s="537"/>
      <c r="C53" s="555"/>
      <c r="D53" s="552"/>
      <c r="E53" s="536"/>
      <c r="F53" s="550"/>
      <c r="G53" s="550"/>
      <c r="H53" s="550"/>
      <c r="I53" s="549"/>
    </row>
  </sheetData>
  <mergeCells count="1">
    <mergeCell ref="F4:H4"/>
  </mergeCells>
  <phoneticPr fontId="51" type="noConversion"/>
  <pageMargins left="0.7" right="0.7" top="0.75" bottom="0.75" header="0.3" footer="0.3"/>
  <pageSetup paperSize="9" scale="7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7"/>
  <sheetViews>
    <sheetView view="pageBreakPreview" zoomScaleNormal="100" zoomScaleSheetLayoutView="100" workbookViewId="0">
      <selection activeCell="B16" sqref="B16"/>
    </sheetView>
  </sheetViews>
  <sheetFormatPr defaultRowHeight="16.5"/>
  <cols>
    <col min="1" max="1" width="9.625" customWidth="1"/>
    <col min="2" max="8" width="12.625" customWidth="1"/>
    <col min="9" max="9" width="9.625" customWidth="1"/>
  </cols>
  <sheetData>
    <row r="1" spans="1:9" ht="14.25" customHeight="1">
      <c r="A1" s="587"/>
      <c r="B1" s="587"/>
      <c r="C1" s="587"/>
      <c r="D1" s="608"/>
      <c r="E1" s="587"/>
      <c r="F1" s="587"/>
      <c r="G1" s="587"/>
      <c r="H1" s="587"/>
      <c r="I1" s="597"/>
    </row>
    <row r="2" spans="1:9" ht="48.75" customHeight="1">
      <c r="A2" s="1175" t="s">
        <v>455</v>
      </c>
      <c r="B2" s="1175"/>
      <c r="C2" s="1175"/>
      <c r="D2" s="1175"/>
      <c r="E2" s="1175"/>
      <c r="F2" s="1175"/>
      <c r="G2" s="1175"/>
      <c r="H2" s="1175"/>
      <c r="I2" s="1175"/>
    </row>
    <row r="3" spans="1:9" ht="17.25" thickBot="1">
      <c r="A3" s="598" t="s">
        <v>426</v>
      </c>
      <c r="B3" s="590"/>
      <c r="C3" s="588"/>
      <c r="D3" s="609"/>
      <c r="E3" s="588"/>
      <c r="F3" s="588"/>
      <c r="G3" s="588"/>
      <c r="H3" s="588"/>
      <c r="I3" s="599" t="s">
        <v>427</v>
      </c>
    </row>
    <row r="4" spans="1:9" ht="17.25" thickTop="1">
      <c r="A4" s="610"/>
      <c r="B4" s="611" t="s">
        <v>428</v>
      </c>
      <c r="C4" s="636" t="s">
        <v>429</v>
      </c>
      <c r="D4" s="612" t="s">
        <v>430</v>
      </c>
      <c r="E4" s="611" t="s">
        <v>431</v>
      </c>
      <c r="F4" s="611" t="s">
        <v>432</v>
      </c>
      <c r="G4" s="613" t="s">
        <v>433</v>
      </c>
      <c r="H4" s="611" t="s">
        <v>434</v>
      </c>
      <c r="I4" s="614" t="s">
        <v>0</v>
      </c>
    </row>
    <row r="5" spans="1:9">
      <c r="A5" s="615" t="s">
        <v>10</v>
      </c>
      <c r="B5" s="616" t="s">
        <v>411</v>
      </c>
      <c r="C5" s="635" t="s">
        <v>412</v>
      </c>
      <c r="D5" s="617" t="s">
        <v>435</v>
      </c>
      <c r="E5" s="600" t="s">
        <v>436</v>
      </c>
      <c r="F5" s="600" t="s">
        <v>436</v>
      </c>
      <c r="G5" s="618" t="s">
        <v>437</v>
      </c>
      <c r="H5" s="616"/>
      <c r="I5" s="593" t="s">
        <v>21</v>
      </c>
    </row>
    <row r="6" spans="1:9">
      <c r="A6" s="615" t="s">
        <v>438</v>
      </c>
      <c r="B6" s="616"/>
      <c r="C6" s="591" t="s">
        <v>439</v>
      </c>
      <c r="D6" s="617" t="s">
        <v>440</v>
      </c>
      <c r="E6" s="616" t="s">
        <v>441</v>
      </c>
      <c r="F6" s="616" t="s">
        <v>442</v>
      </c>
      <c r="G6" s="618" t="s">
        <v>443</v>
      </c>
      <c r="H6" s="600" t="s">
        <v>444</v>
      </c>
      <c r="I6" s="593" t="s">
        <v>27</v>
      </c>
    </row>
    <row r="7" spans="1:9">
      <c r="A7" s="619"/>
      <c r="B7" s="601" t="s">
        <v>393</v>
      </c>
      <c r="C7" s="592" t="s">
        <v>445</v>
      </c>
      <c r="D7" s="620" t="s">
        <v>446</v>
      </c>
      <c r="E7" s="601" t="s">
        <v>447</v>
      </c>
      <c r="F7" s="601" t="s">
        <v>448</v>
      </c>
      <c r="G7" s="621" t="s">
        <v>449</v>
      </c>
      <c r="H7" s="601" t="s">
        <v>450</v>
      </c>
      <c r="I7" s="602"/>
    </row>
    <row r="8" spans="1:9">
      <c r="A8" s="622"/>
      <c r="B8" s="585"/>
      <c r="C8" s="585"/>
      <c r="D8" s="623"/>
      <c r="E8" s="585"/>
      <c r="F8" s="585"/>
      <c r="G8" s="585"/>
      <c r="H8" s="585"/>
      <c r="I8" s="586"/>
    </row>
    <row r="9" spans="1:9">
      <c r="A9" s="624">
        <v>2010</v>
      </c>
      <c r="B9" s="625">
        <v>12071884</v>
      </c>
      <c r="C9" s="625">
        <v>11549000</v>
      </c>
      <c r="D9" s="626">
        <v>95.668579983041596</v>
      </c>
      <c r="E9" s="625">
        <v>6934600</v>
      </c>
      <c r="F9" s="625">
        <v>3648317.4426229512</v>
      </c>
      <c r="G9" s="625">
        <v>316.8</v>
      </c>
      <c r="H9" s="625">
        <v>903227</v>
      </c>
      <c r="I9" s="627">
        <v>2010</v>
      </c>
    </row>
    <row r="10" spans="1:9">
      <c r="A10" s="624">
        <v>2011</v>
      </c>
      <c r="B10" s="625">
        <v>12239862</v>
      </c>
      <c r="C10" s="625">
        <v>11802222</v>
      </c>
      <c r="D10" s="626">
        <v>96.424469491567805</v>
      </c>
      <c r="E10" s="625">
        <v>6973600</v>
      </c>
      <c r="F10" s="625">
        <v>3775410</v>
      </c>
      <c r="G10" s="625">
        <v>319.39999999999998</v>
      </c>
      <c r="H10" s="625">
        <v>982441</v>
      </c>
      <c r="I10" s="627">
        <v>2011</v>
      </c>
    </row>
    <row r="11" spans="1:9">
      <c r="A11" s="624">
        <v>2012</v>
      </c>
      <c r="B11" s="625">
        <v>12381550</v>
      </c>
      <c r="C11" s="625">
        <v>12000558</v>
      </c>
      <c r="D11" s="626">
        <v>96.922905452063759</v>
      </c>
      <c r="E11" s="625">
        <v>7006600</v>
      </c>
      <c r="F11" s="625">
        <v>3816495.5491803279</v>
      </c>
      <c r="G11" s="625">
        <v>317.40149538419871</v>
      </c>
      <c r="H11" s="625">
        <v>1030716</v>
      </c>
      <c r="I11" s="627">
        <v>2012</v>
      </c>
    </row>
    <row r="12" spans="1:9">
      <c r="A12" s="627" t="s">
        <v>202</v>
      </c>
      <c r="B12" s="637">
        <v>12549345</v>
      </c>
      <c r="C12" s="625">
        <v>12238599</v>
      </c>
      <c r="D12" s="626">
        <v>97.523807019410185</v>
      </c>
      <c r="E12" s="625">
        <v>7007600</v>
      </c>
      <c r="F12" s="625">
        <v>3902182.0246575344</v>
      </c>
      <c r="G12" s="625">
        <v>318.84221589885692</v>
      </c>
      <c r="H12" s="625">
        <v>1084053</v>
      </c>
      <c r="I12" s="627">
        <v>2013</v>
      </c>
    </row>
    <row r="13" spans="1:9" s="320" customFormat="1">
      <c r="A13" s="1075" t="s">
        <v>683</v>
      </c>
      <c r="B13" s="637">
        <v>12709996</v>
      </c>
      <c r="C13" s="625">
        <v>12410334</v>
      </c>
      <c r="D13" s="1076">
        <v>97.642312397265897</v>
      </c>
      <c r="E13" s="625">
        <v>6932600</v>
      </c>
      <c r="F13" s="625">
        <v>3952179.1534246574</v>
      </c>
      <c r="G13" s="1077">
        <v>318.45872588317587</v>
      </c>
      <c r="H13" s="625">
        <v>1138456</v>
      </c>
      <c r="I13" s="627">
        <v>2014</v>
      </c>
    </row>
    <row r="14" spans="1:9">
      <c r="A14" s="1133" t="s">
        <v>684</v>
      </c>
      <c r="B14" s="1128">
        <f>B15+B37</f>
        <v>12892271</v>
      </c>
      <c r="C14" s="1128">
        <f>C15+C37</f>
        <v>12626376</v>
      </c>
      <c r="D14" s="1129">
        <f>(C14/B14)*100</f>
        <v>97.93756274592738</v>
      </c>
      <c r="E14" s="1128">
        <f>E15+E37</f>
        <v>7445800</v>
      </c>
      <c r="F14" s="1128">
        <f>F15+F37</f>
        <v>3985380.9260273967</v>
      </c>
      <c r="G14" s="1128">
        <f>(F14*1000/C14)</f>
        <v>315.6393351526516</v>
      </c>
      <c r="H14" s="1134">
        <f>H15+H37</f>
        <v>1210494</v>
      </c>
      <c r="I14" s="1078">
        <v>2015</v>
      </c>
    </row>
    <row r="15" spans="1:9" s="320" customFormat="1">
      <c r="A15" s="638" t="s">
        <v>42</v>
      </c>
      <c r="B15" s="1130">
        <f>SUM(B16:B36)</f>
        <v>9543258</v>
      </c>
      <c r="C15" s="1130">
        <f>SUM(C16:C36)</f>
        <v>9354900</v>
      </c>
      <c r="D15" s="1129">
        <f t="shared" ref="D15:D47" si="0">(C15/B15)*100</f>
        <v>98.026271531168916</v>
      </c>
      <c r="E15" s="1130">
        <f>SUM(E16:E36)</f>
        <v>5410600</v>
      </c>
      <c r="F15" s="1130">
        <f>SUM(F16:F36)</f>
        <v>2966198.6630136981</v>
      </c>
      <c r="G15" s="1128">
        <f t="shared" ref="G15:G47" si="1">(F15*1000/C15)</f>
        <v>317.07433142136188</v>
      </c>
      <c r="H15" s="1130">
        <f>SUM(H16:H36)</f>
        <v>887527</v>
      </c>
      <c r="I15" s="584" t="s">
        <v>43</v>
      </c>
    </row>
    <row r="16" spans="1:9" s="320" customFormat="1">
      <c r="A16" s="594" t="s">
        <v>44</v>
      </c>
      <c r="B16" s="625">
        <v>1221975</v>
      </c>
      <c r="C16" s="625">
        <v>1221975</v>
      </c>
      <c r="D16" s="1131">
        <f t="shared" si="0"/>
        <v>100</v>
      </c>
      <c r="E16" s="625">
        <v>562000</v>
      </c>
      <c r="F16" s="625">
        <v>347286.10958904109</v>
      </c>
      <c r="G16" s="1132">
        <f t="shared" si="1"/>
        <v>284.20066661678112</v>
      </c>
      <c r="H16" s="625">
        <v>69702</v>
      </c>
      <c r="I16" s="628" t="s">
        <v>45</v>
      </c>
    </row>
    <row r="17" spans="1:9" s="320" customFormat="1">
      <c r="A17" s="594" t="s">
        <v>46</v>
      </c>
      <c r="B17" s="625">
        <v>989662</v>
      </c>
      <c r="C17" s="625">
        <v>988618</v>
      </c>
      <c r="D17" s="1131">
        <f t="shared" si="0"/>
        <v>99.894509438575994</v>
      </c>
      <c r="E17" s="625">
        <v>593000</v>
      </c>
      <c r="F17" s="625">
        <v>323108.52876712329</v>
      </c>
      <c r="G17" s="1132">
        <f t="shared" si="1"/>
        <v>326.8284906476751</v>
      </c>
      <c r="H17" s="625">
        <v>95222</v>
      </c>
      <c r="I17" s="628" t="s">
        <v>47</v>
      </c>
    </row>
    <row r="18" spans="1:9" s="320" customFormat="1">
      <c r="A18" s="594" t="s">
        <v>48</v>
      </c>
      <c r="B18" s="625">
        <v>605451</v>
      </c>
      <c r="C18" s="625">
        <v>605451</v>
      </c>
      <c r="D18" s="1131">
        <f t="shared" si="0"/>
        <v>100</v>
      </c>
      <c r="E18" s="625">
        <v>387000</v>
      </c>
      <c r="F18" s="625">
        <v>170133.10958904109</v>
      </c>
      <c r="G18" s="1132">
        <f t="shared" si="1"/>
        <v>281.0022769622002</v>
      </c>
      <c r="H18" s="625">
        <v>49166</v>
      </c>
      <c r="I18" s="628" t="s">
        <v>49</v>
      </c>
    </row>
    <row r="19" spans="1:9" s="320" customFormat="1">
      <c r="A19" s="594" t="s">
        <v>50</v>
      </c>
      <c r="B19" s="625">
        <v>869165</v>
      </c>
      <c r="C19" s="625">
        <v>869165</v>
      </c>
      <c r="D19" s="1131">
        <f t="shared" si="0"/>
        <v>100</v>
      </c>
      <c r="E19" s="625">
        <v>475000</v>
      </c>
      <c r="F19" s="625">
        <v>258237.96712328767</v>
      </c>
      <c r="G19" s="1132">
        <f t="shared" si="1"/>
        <v>297.11040725672075</v>
      </c>
      <c r="H19" s="625">
        <v>108088</v>
      </c>
      <c r="I19" s="628" t="s">
        <v>51</v>
      </c>
    </row>
    <row r="20" spans="1:9" s="320" customFormat="1">
      <c r="A20" s="594" t="s">
        <v>52</v>
      </c>
      <c r="B20" s="625">
        <v>350717</v>
      </c>
      <c r="C20" s="625">
        <v>350717</v>
      </c>
      <c r="D20" s="1131">
        <f t="shared" si="0"/>
        <v>100</v>
      </c>
      <c r="E20" s="625">
        <v>220000</v>
      </c>
      <c r="F20" s="625">
        <v>96624.309589041091</v>
      </c>
      <c r="G20" s="1132">
        <f t="shared" si="1"/>
        <v>275.50506416581197</v>
      </c>
      <c r="H20" s="625">
        <v>38102</v>
      </c>
      <c r="I20" s="629" t="s">
        <v>53</v>
      </c>
    </row>
    <row r="21" spans="1:9" s="320" customFormat="1">
      <c r="A21" s="594" t="s">
        <v>54</v>
      </c>
      <c r="B21" s="625">
        <v>479176</v>
      </c>
      <c r="C21" s="625">
        <v>468667</v>
      </c>
      <c r="D21" s="1131">
        <f t="shared" si="0"/>
        <v>97.806860109855251</v>
      </c>
      <c r="E21" s="625">
        <v>462000</v>
      </c>
      <c r="F21" s="625">
        <v>168484.62191780822</v>
      </c>
      <c r="G21" s="1132">
        <f t="shared" si="1"/>
        <v>359.4975151180011</v>
      </c>
      <c r="H21" s="625">
        <v>54727</v>
      </c>
      <c r="I21" s="628" t="s">
        <v>55</v>
      </c>
    </row>
    <row r="22" spans="1:9" s="320" customFormat="1">
      <c r="A22" s="594" t="s">
        <v>56</v>
      </c>
      <c r="B22" s="625">
        <v>753604</v>
      </c>
      <c r="C22" s="625">
        <v>752302</v>
      </c>
      <c r="D22" s="1131">
        <f t="shared" si="0"/>
        <v>99.827230216400125</v>
      </c>
      <c r="E22" s="625">
        <v>592200</v>
      </c>
      <c r="F22" s="625">
        <v>278779.4191780822</v>
      </c>
      <c r="G22" s="1132">
        <f t="shared" si="1"/>
        <v>370.56849400650566</v>
      </c>
      <c r="H22" s="625">
        <v>86357</v>
      </c>
      <c r="I22" s="628" t="s">
        <v>57</v>
      </c>
    </row>
    <row r="23" spans="1:9" s="320" customFormat="1">
      <c r="A23" s="594" t="s">
        <v>58</v>
      </c>
      <c r="B23" s="625">
        <v>69220</v>
      </c>
      <c r="C23" s="625">
        <v>69007</v>
      </c>
      <c r="D23" s="1131">
        <f t="shared" si="0"/>
        <v>99.692285466628135</v>
      </c>
      <c r="E23" s="625">
        <v>50000</v>
      </c>
      <c r="F23" s="625">
        <v>22196.520547945205</v>
      </c>
      <c r="G23" s="1132">
        <f t="shared" si="1"/>
        <v>321.65607181800692</v>
      </c>
      <c r="H23" s="625">
        <v>4782</v>
      </c>
      <c r="I23" s="628" t="s">
        <v>59</v>
      </c>
    </row>
    <row r="24" spans="1:9" s="320" customFormat="1">
      <c r="A24" s="594" t="s">
        <v>60</v>
      </c>
      <c r="B24" s="625">
        <v>214909</v>
      </c>
      <c r="C24" s="625">
        <v>214909</v>
      </c>
      <c r="D24" s="1131">
        <f t="shared" si="0"/>
        <v>100</v>
      </c>
      <c r="E24" s="625">
        <v>133000</v>
      </c>
      <c r="F24" s="625">
        <v>64747.060273972602</v>
      </c>
      <c r="G24" s="1132">
        <f t="shared" si="1"/>
        <v>301.27663464058088</v>
      </c>
      <c r="H24" s="625">
        <v>11305</v>
      </c>
      <c r="I24" s="628" t="s">
        <v>61</v>
      </c>
    </row>
    <row r="25" spans="1:9" s="320" customFormat="1">
      <c r="A25" s="594" t="s">
        <v>62</v>
      </c>
      <c r="B25" s="625">
        <v>429770</v>
      </c>
      <c r="C25" s="625">
        <v>429340</v>
      </c>
      <c r="D25" s="1131">
        <f t="shared" si="0"/>
        <v>99.899946483002537</v>
      </c>
      <c r="E25" s="625">
        <v>348800</v>
      </c>
      <c r="F25" s="625">
        <v>142375.02465753426</v>
      </c>
      <c r="G25" s="1132">
        <f t="shared" si="1"/>
        <v>331.61369697101196</v>
      </c>
      <c r="H25" s="625">
        <v>36325</v>
      </c>
      <c r="I25" s="628" t="s">
        <v>63</v>
      </c>
    </row>
    <row r="26" spans="1:9" s="320" customFormat="1">
      <c r="A26" s="594" t="s">
        <v>64</v>
      </c>
      <c r="B26" s="625">
        <v>294516</v>
      </c>
      <c r="C26" s="625">
        <v>294462</v>
      </c>
      <c r="D26" s="1131">
        <f t="shared" si="0"/>
        <v>99.981664833149992</v>
      </c>
      <c r="E26" s="625">
        <v>156000</v>
      </c>
      <c r="F26" s="625">
        <v>83266.684931506854</v>
      </c>
      <c r="G26" s="1132">
        <f t="shared" si="1"/>
        <v>282.77565503021395</v>
      </c>
      <c r="H26" s="625">
        <v>17796</v>
      </c>
      <c r="I26" s="628" t="s">
        <v>65</v>
      </c>
    </row>
    <row r="27" spans="1:9" s="320" customFormat="1">
      <c r="A27" s="594" t="s">
        <v>66</v>
      </c>
      <c r="B27" s="625">
        <v>159125</v>
      </c>
      <c r="C27" s="625">
        <v>158966</v>
      </c>
      <c r="D27" s="1131">
        <f t="shared" si="0"/>
        <v>99.900078554595439</v>
      </c>
      <c r="E27" s="625">
        <v>78000</v>
      </c>
      <c r="F27" s="625">
        <v>47074.967123287672</v>
      </c>
      <c r="G27" s="1132">
        <f t="shared" si="1"/>
        <v>296.13229950610616</v>
      </c>
      <c r="H27" s="625">
        <v>9103</v>
      </c>
      <c r="I27" s="628" t="s">
        <v>67</v>
      </c>
    </row>
    <row r="28" spans="1:9" s="320" customFormat="1">
      <c r="A28" s="594" t="s">
        <v>68</v>
      </c>
      <c r="B28" s="625">
        <v>168464</v>
      </c>
      <c r="C28" s="625">
        <v>165095</v>
      </c>
      <c r="D28" s="1131">
        <f t="shared" si="0"/>
        <v>98.000166207617056</v>
      </c>
      <c r="E28" s="625">
        <v>90000</v>
      </c>
      <c r="F28" s="625">
        <v>48492.167123287669</v>
      </c>
      <c r="G28" s="1132">
        <f t="shared" si="1"/>
        <v>293.7228088269643</v>
      </c>
      <c r="H28" s="625">
        <v>12416</v>
      </c>
      <c r="I28" s="628" t="s">
        <v>69</v>
      </c>
    </row>
    <row r="29" spans="1:9" s="320" customFormat="1">
      <c r="A29" s="594" t="s">
        <v>70</v>
      </c>
      <c r="B29" s="625">
        <v>992396</v>
      </c>
      <c r="C29" s="625">
        <v>977695</v>
      </c>
      <c r="D29" s="1131">
        <f t="shared" si="0"/>
        <v>98.518635705907727</v>
      </c>
      <c r="E29" s="625">
        <v>348000</v>
      </c>
      <c r="F29" s="625">
        <v>303902.78356164385</v>
      </c>
      <c r="G29" s="1132">
        <f t="shared" si="1"/>
        <v>310.83598009772356</v>
      </c>
      <c r="H29" s="625">
        <v>53204</v>
      </c>
      <c r="I29" s="628" t="s">
        <v>71</v>
      </c>
    </row>
    <row r="30" spans="1:9" s="320" customFormat="1">
      <c r="A30" s="594" t="s">
        <v>72</v>
      </c>
      <c r="B30" s="625">
        <v>211062</v>
      </c>
      <c r="C30" s="625">
        <v>198398</v>
      </c>
      <c r="D30" s="1131">
        <f t="shared" si="0"/>
        <v>93.999867337559579</v>
      </c>
      <c r="E30" s="625">
        <v>102700</v>
      </c>
      <c r="F30" s="625">
        <v>55683.978082191781</v>
      </c>
      <c r="G30" s="1132">
        <f t="shared" si="1"/>
        <v>280.66804142275515</v>
      </c>
      <c r="H30" s="625">
        <v>28657</v>
      </c>
      <c r="I30" s="628" t="s">
        <v>73</v>
      </c>
    </row>
    <row r="31" spans="1:9" s="320" customFormat="1">
      <c r="A31" s="594" t="s">
        <v>74</v>
      </c>
      <c r="B31" s="625">
        <v>189450</v>
      </c>
      <c r="C31" s="625">
        <v>172712</v>
      </c>
      <c r="D31" s="1131">
        <f t="shared" si="0"/>
        <v>91.164951174452355</v>
      </c>
      <c r="E31" s="625">
        <v>106900</v>
      </c>
      <c r="F31" s="625">
        <v>64182.013698630137</v>
      </c>
      <c r="G31" s="1132">
        <f t="shared" si="1"/>
        <v>371.61293771498299</v>
      </c>
      <c r="H31" s="625">
        <v>22432</v>
      </c>
      <c r="I31" s="628" t="s">
        <v>75</v>
      </c>
    </row>
    <row r="32" spans="1:9" s="320" customFormat="1">
      <c r="A32" s="594" t="s">
        <v>76</v>
      </c>
      <c r="B32" s="625">
        <v>366773</v>
      </c>
      <c r="C32" s="625">
        <v>340035</v>
      </c>
      <c r="D32" s="1131">
        <f t="shared" si="0"/>
        <v>92.709932301450763</v>
      </c>
      <c r="E32" s="625">
        <v>175000</v>
      </c>
      <c r="F32" s="625">
        <v>114291.36986301369</v>
      </c>
      <c r="G32" s="1132">
        <f t="shared" si="1"/>
        <v>336.11648760572791</v>
      </c>
      <c r="H32" s="625">
        <v>28815</v>
      </c>
      <c r="I32" s="628" t="s">
        <v>77</v>
      </c>
    </row>
    <row r="33" spans="1:9" s="320" customFormat="1">
      <c r="A33" s="594" t="s">
        <v>78</v>
      </c>
      <c r="B33" s="625">
        <v>629934</v>
      </c>
      <c r="C33" s="625">
        <v>619635</v>
      </c>
      <c r="D33" s="1131">
        <f t="shared" si="0"/>
        <v>98.365066816523637</v>
      </c>
      <c r="E33" s="625">
        <v>325000</v>
      </c>
      <c r="F33" s="625">
        <v>226250.54246575342</v>
      </c>
      <c r="G33" s="1132">
        <f t="shared" si="1"/>
        <v>365.13518840245212</v>
      </c>
      <c r="H33" s="625">
        <v>49959</v>
      </c>
      <c r="I33" s="628" t="s">
        <v>79</v>
      </c>
    </row>
    <row r="34" spans="1:9" s="320" customFormat="1">
      <c r="A34" s="594" t="s">
        <v>80</v>
      </c>
      <c r="B34" s="625">
        <v>324056</v>
      </c>
      <c r="C34" s="625">
        <v>288115</v>
      </c>
      <c r="D34" s="1131">
        <f t="shared" si="0"/>
        <v>88.909015725677037</v>
      </c>
      <c r="E34" s="625">
        <v>124000</v>
      </c>
      <c r="F34" s="625">
        <v>97393.797260273976</v>
      </c>
      <c r="G34" s="1132">
        <f t="shared" si="1"/>
        <v>338.03792673159666</v>
      </c>
      <c r="H34" s="625">
        <v>76439</v>
      </c>
      <c r="I34" s="628" t="s">
        <v>81</v>
      </c>
    </row>
    <row r="35" spans="1:9" s="320" customFormat="1">
      <c r="A35" s="594" t="s">
        <v>82</v>
      </c>
      <c r="B35" s="625">
        <v>114048</v>
      </c>
      <c r="C35" s="625">
        <v>97593</v>
      </c>
      <c r="D35" s="1131">
        <f t="shared" si="0"/>
        <v>85.571864478114477</v>
      </c>
      <c r="E35" s="625">
        <v>50000</v>
      </c>
      <c r="F35" s="625">
        <v>33346.605479452053</v>
      </c>
      <c r="G35" s="1132">
        <f t="shared" si="1"/>
        <v>341.69054624257944</v>
      </c>
      <c r="H35" s="625">
        <v>18205</v>
      </c>
      <c r="I35" s="628" t="s">
        <v>83</v>
      </c>
    </row>
    <row r="36" spans="1:9" s="320" customFormat="1">
      <c r="A36" s="594" t="s">
        <v>84</v>
      </c>
      <c r="B36" s="625">
        <v>109785</v>
      </c>
      <c r="C36" s="625">
        <v>72043</v>
      </c>
      <c r="D36" s="1131">
        <f t="shared" si="0"/>
        <v>65.621897344810307</v>
      </c>
      <c r="E36" s="625">
        <v>32000</v>
      </c>
      <c r="F36" s="625">
        <v>20341.082191780821</v>
      </c>
      <c r="G36" s="1132">
        <f t="shared" si="1"/>
        <v>282.3464068928393</v>
      </c>
      <c r="H36" s="625">
        <v>16725</v>
      </c>
      <c r="I36" s="629" t="s">
        <v>85</v>
      </c>
    </row>
    <row r="37" spans="1:9" s="320" customFormat="1">
      <c r="A37" s="638" t="s">
        <v>86</v>
      </c>
      <c r="B37" s="1130">
        <f>SUM(B38:B47)</f>
        <v>3349013</v>
      </c>
      <c r="C37" s="1130">
        <f>SUM(C38:C47)</f>
        <v>3271476</v>
      </c>
      <c r="D37" s="1129">
        <f t="shared" si="0"/>
        <v>97.684780560720426</v>
      </c>
      <c r="E37" s="1130">
        <f>SUM(E38:E47)</f>
        <v>2035200</v>
      </c>
      <c r="F37" s="1130">
        <f>SUM(F38:F47)</f>
        <v>1019182.2630136987</v>
      </c>
      <c r="G37" s="1128">
        <f t="shared" si="1"/>
        <v>311.53591315164738</v>
      </c>
      <c r="H37" s="1130">
        <f>SUM(H38:H47)</f>
        <v>322967</v>
      </c>
      <c r="I37" s="1135" t="s">
        <v>87</v>
      </c>
    </row>
    <row r="38" spans="1:9" s="320" customFormat="1">
      <c r="A38" s="594" t="s">
        <v>88</v>
      </c>
      <c r="B38" s="625">
        <v>437754</v>
      </c>
      <c r="C38" s="625">
        <v>435885</v>
      </c>
      <c r="D38" s="1131">
        <f t="shared" si="0"/>
        <v>99.573047876204441</v>
      </c>
      <c r="E38" s="625">
        <v>224000</v>
      </c>
      <c r="F38" s="625">
        <v>113952.52876712329</v>
      </c>
      <c r="G38" s="1132">
        <f t="shared" si="1"/>
        <v>261.42796555771201</v>
      </c>
      <c r="H38" s="625">
        <v>44855</v>
      </c>
      <c r="I38" s="628" t="s">
        <v>89</v>
      </c>
    </row>
    <row r="39" spans="1:9" s="320" customFormat="1">
      <c r="A39" s="594" t="s">
        <v>90</v>
      </c>
      <c r="B39" s="625">
        <v>101050</v>
      </c>
      <c r="C39" s="625">
        <v>100343</v>
      </c>
      <c r="D39" s="1131">
        <f t="shared" si="0"/>
        <v>99.300346363186549</v>
      </c>
      <c r="E39" s="625">
        <v>90000</v>
      </c>
      <c r="F39" s="625">
        <v>30789.52602739726</v>
      </c>
      <c r="G39" s="1132">
        <f t="shared" si="1"/>
        <v>306.84278950596712</v>
      </c>
      <c r="H39" s="625">
        <v>17970</v>
      </c>
      <c r="I39" s="629" t="s">
        <v>91</v>
      </c>
    </row>
    <row r="40" spans="1:9" s="320" customFormat="1">
      <c r="A40" s="594" t="s">
        <v>92</v>
      </c>
      <c r="B40" s="625">
        <v>1039839</v>
      </c>
      <c r="C40" s="625">
        <v>1035160</v>
      </c>
      <c r="D40" s="1131">
        <f t="shared" si="0"/>
        <v>99.550026494486161</v>
      </c>
      <c r="E40" s="625">
        <v>492000</v>
      </c>
      <c r="F40" s="625">
        <v>307019.04931506852</v>
      </c>
      <c r="G40" s="1132">
        <f t="shared" si="1"/>
        <v>296.59091282030658</v>
      </c>
      <c r="H40" s="625">
        <v>61352</v>
      </c>
      <c r="I40" s="628" t="s">
        <v>93</v>
      </c>
    </row>
    <row r="41" spans="1:9" s="320" customFormat="1">
      <c r="A41" s="594" t="s">
        <v>94</v>
      </c>
      <c r="B41" s="625">
        <v>188155</v>
      </c>
      <c r="C41" s="625">
        <v>187966</v>
      </c>
      <c r="D41" s="1131">
        <f t="shared" si="0"/>
        <v>99.899550902181716</v>
      </c>
      <c r="E41" s="625">
        <v>105000</v>
      </c>
      <c r="F41" s="625">
        <v>62097.602739726026</v>
      </c>
      <c r="G41" s="1132">
        <f t="shared" si="1"/>
        <v>330.36614462044213</v>
      </c>
      <c r="H41" s="625">
        <v>19548</v>
      </c>
      <c r="I41" s="628" t="s">
        <v>95</v>
      </c>
    </row>
    <row r="42" spans="1:9" s="320" customFormat="1">
      <c r="A42" s="594" t="s">
        <v>96</v>
      </c>
      <c r="B42" s="625">
        <v>659633</v>
      </c>
      <c r="C42" s="625">
        <v>659523</v>
      </c>
      <c r="D42" s="1131">
        <f t="shared" si="0"/>
        <v>99.983324060500308</v>
      </c>
      <c r="E42" s="625">
        <v>298000</v>
      </c>
      <c r="F42" s="625">
        <v>169622.55068493151</v>
      </c>
      <c r="G42" s="1132">
        <f t="shared" si="1"/>
        <v>257.18974271546483</v>
      </c>
      <c r="H42" s="625">
        <v>59471</v>
      </c>
      <c r="I42" s="628" t="s">
        <v>97</v>
      </c>
    </row>
    <row r="43" spans="1:9" s="320" customFormat="1">
      <c r="A43" s="594" t="s">
        <v>98</v>
      </c>
      <c r="B43" s="625">
        <v>433052</v>
      </c>
      <c r="C43" s="625">
        <v>426123</v>
      </c>
      <c r="D43" s="1131">
        <f t="shared" si="0"/>
        <v>98.399961205582699</v>
      </c>
      <c r="E43" s="625">
        <v>553500</v>
      </c>
      <c r="F43" s="625">
        <v>149497.93424657534</v>
      </c>
      <c r="G43" s="1132">
        <f t="shared" si="1"/>
        <v>350.83282114923475</v>
      </c>
      <c r="H43" s="625">
        <v>47877</v>
      </c>
      <c r="I43" s="628" t="s">
        <v>99</v>
      </c>
    </row>
    <row r="44" spans="1:9" s="320" customFormat="1">
      <c r="A44" s="594" t="s">
        <v>100</v>
      </c>
      <c r="B44" s="625">
        <v>212438</v>
      </c>
      <c r="C44" s="625">
        <v>206896</v>
      </c>
      <c r="D44" s="1131">
        <f t="shared" si="0"/>
        <v>97.391238855571984</v>
      </c>
      <c r="E44" s="625">
        <v>128500</v>
      </c>
      <c r="F44" s="625">
        <v>79123.030136986301</v>
      </c>
      <c r="G44" s="1132">
        <f t="shared" si="1"/>
        <v>382.42899880609724</v>
      </c>
      <c r="H44" s="625">
        <v>21757</v>
      </c>
      <c r="I44" s="628" t="s">
        <v>101</v>
      </c>
    </row>
    <row r="45" spans="1:9" s="320" customFormat="1">
      <c r="A45" s="594" t="s">
        <v>102</v>
      </c>
      <c r="B45" s="625">
        <v>167390</v>
      </c>
      <c r="C45" s="625">
        <v>127049</v>
      </c>
      <c r="D45" s="1131">
        <f t="shared" si="0"/>
        <v>75.899994025927469</v>
      </c>
      <c r="E45" s="625">
        <v>83200</v>
      </c>
      <c r="F45" s="625">
        <v>48912.405479452056</v>
      </c>
      <c r="G45" s="1132">
        <f t="shared" si="1"/>
        <v>384.98851214454311</v>
      </c>
      <c r="H45" s="625">
        <v>23742</v>
      </c>
      <c r="I45" s="628" t="s">
        <v>103</v>
      </c>
    </row>
    <row r="46" spans="1:9" s="320" customFormat="1">
      <c r="A46" s="594" t="s">
        <v>104</v>
      </c>
      <c r="B46" s="625">
        <v>46617</v>
      </c>
      <c r="C46" s="625">
        <v>43955</v>
      </c>
      <c r="D46" s="1131">
        <f t="shared" si="0"/>
        <v>94.289636827766699</v>
      </c>
      <c r="E46" s="625">
        <v>33000</v>
      </c>
      <c r="F46" s="625">
        <v>36260.205479452052</v>
      </c>
      <c r="G46" s="1132">
        <f t="shared" si="1"/>
        <v>824.9392669651246</v>
      </c>
      <c r="H46" s="625">
        <v>14254</v>
      </c>
      <c r="I46" s="628" t="s">
        <v>105</v>
      </c>
    </row>
    <row r="47" spans="1:9" s="320" customFormat="1">
      <c r="A47" s="594" t="s">
        <v>106</v>
      </c>
      <c r="B47" s="625">
        <v>63085</v>
      </c>
      <c r="C47" s="625">
        <v>48576</v>
      </c>
      <c r="D47" s="1131">
        <f t="shared" si="0"/>
        <v>77.000871839581521</v>
      </c>
      <c r="E47" s="625">
        <v>28000</v>
      </c>
      <c r="F47" s="625">
        <v>21907.430136986302</v>
      </c>
      <c r="G47" s="1132">
        <f t="shared" si="1"/>
        <v>450.99287996101583</v>
      </c>
      <c r="H47" s="625">
        <v>12141</v>
      </c>
      <c r="I47" s="628" t="s">
        <v>107</v>
      </c>
    </row>
    <row r="48" spans="1:9" s="320" customFormat="1">
      <c r="A48" s="630"/>
      <c r="B48" s="631"/>
      <c r="C48" s="631"/>
      <c r="D48" s="632"/>
      <c r="E48" s="631"/>
      <c r="F48" s="631"/>
      <c r="G48" s="631"/>
      <c r="H48" s="633"/>
      <c r="I48" s="603"/>
    </row>
    <row r="49" spans="1:9" ht="17.25">
      <c r="A49" s="589" t="s">
        <v>451</v>
      </c>
      <c r="B49" s="595"/>
      <c r="C49" s="596"/>
      <c r="D49" s="606"/>
      <c r="E49" s="596"/>
      <c r="F49" s="596"/>
      <c r="G49" s="596"/>
      <c r="H49" s="596"/>
      <c r="I49" s="634" t="s">
        <v>452</v>
      </c>
    </row>
    <row r="50" spans="1:9" ht="17.25">
      <c r="A50" s="589" t="s">
        <v>453</v>
      </c>
      <c r="B50" s="595"/>
      <c r="C50" s="596"/>
      <c r="D50" s="606"/>
      <c r="E50" s="596"/>
      <c r="F50" s="596"/>
      <c r="G50" s="596"/>
      <c r="H50" s="596"/>
      <c r="I50" s="634"/>
    </row>
    <row r="51" spans="1:9" ht="17.25">
      <c r="A51" s="595" t="s">
        <v>454</v>
      </c>
      <c r="B51" s="596"/>
      <c r="C51" s="596"/>
      <c r="D51" s="606"/>
      <c r="E51" s="607"/>
      <c r="F51" s="607"/>
      <c r="G51" s="596"/>
      <c r="H51" s="596"/>
      <c r="I51" s="604"/>
    </row>
    <row r="52" spans="1:9" ht="17.25">
      <c r="A52" s="595"/>
      <c r="B52" s="605"/>
      <c r="C52" s="596"/>
      <c r="D52" s="606"/>
      <c r="E52" s="596"/>
      <c r="F52" s="596"/>
      <c r="G52" s="596"/>
      <c r="H52" s="596"/>
      <c r="I52" s="604"/>
    </row>
    <row r="53" spans="1:9" ht="17.25">
      <c r="A53" s="596"/>
      <c r="B53" s="596"/>
      <c r="C53" s="596"/>
      <c r="D53" s="606"/>
      <c r="E53" s="596"/>
      <c r="F53" s="596"/>
      <c r="G53" s="596"/>
      <c r="H53" s="596"/>
      <c r="I53" s="604"/>
    </row>
    <row r="54" spans="1:9" ht="17.25">
      <c r="A54" s="596"/>
      <c r="B54" s="596"/>
      <c r="C54" s="596"/>
      <c r="D54" s="606"/>
      <c r="E54" s="596"/>
      <c r="F54" s="596"/>
      <c r="G54" s="596"/>
      <c r="H54" s="596"/>
      <c r="I54" s="604"/>
    </row>
    <row r="55" spans="1:9" ht="17.25">
      <c r="A55" s="596"/>
      <c r="B55" s="596"/>
      <c r="C55" s="596"/>
      <c r="D55" s="606"/>
      <c r="E55" s="596"/>
      <c r="F55" s="596"/>
      <c r="G55" s="596"/>
      <c r="H55" s="596"/>
      <c r="I55" s="604"/>
    </row>
    <row r="56" spans="1:9" ht="17.25">
      <c r="A56" s="596"/>
      <c r="B56" s="596"/>
      <c r="C56" s="596"/>
      <c r="D56" s="606"/>
      <c r="E56" s="596"/>
      <c r="F56" s="596"/>
      <c r="G56" s="596"/>
      <c r="H56" s="596"/>
      <c r="I56" s="604"/>
    </row>
    <row r="57" spans="1:9" ht="17.25">
      <c r="A57" s="596"/>
      <c r="B57" s="596"/>
      <c r="C57" s="596"/>
      <c r="D57" s="606"/>
      <c r="E57" s="596"/>
      <c r="F57" s="596"/>
      <c r="G57" s="596"/>
      <c r="H57" s="596"/>
      <c r="I57" s="604"/>
    </row>
    <row r="58" spans="1:9" ht="17.25">
      <c r="A58" s="596"/>
      <c r="B58" s="596"/>
      <c r="C58" s="596"/>
      <c r="D58" s="606"/>
      <c r="E58" s="596"/>
      <c r="F58" s="596"/>
      <c r="G58" s="596"/>
      <c r="H58" s="596"/>
      <c r="I58" s="604"/>
    </row>
    <row r="59" spans="1:9" ht="17.25">
      <c r="A59" s="596"/>
      <c r="B59" s="596"/>
      <c r="C59" s="596"/>
      <c r="D59" s="606"/>
      <c r="E59" s="596"/>
      <c r="F59" s="596"/>
      <c r="G59" s="596"/>
      <c r="H59" s="596"/>
      <c r="I59" s="604"/>
    </row>
    <row r="60" spans="1:9" ht="17.25">
      <c r="A60" s="596"/>
      <c r="B60" s="596"/>
      <c r="C60" s="596"/>
      <c r="D60" s="606"/>
      <c r="E60" s="596"/>
      <c r="F60" s="596"/>
      <c r="G60" s="596"/>
      <c r="H60" s="596"/>
      <c r="I60" s="604"/>
    </row>
    <row r="61" spans="1:9" ht="17.25">
      <c r="A61" s="596"/>
      <c r="B61" s="596"/>
      <c r="C61" s="596"/>
      <c r="D61" s="606"/>
      <c r="E61" s="596"/>
      <c r="F61" s="596"/>
      <c r="G61" s="596"/>
      <c r="H61" s="596"/>
      <c r="I61" s="604"/>
    </row>
    <row r="62" spans="1:9" ht="17.25">
      <c r="A62" s="596"/>
      <c r="B62" s="596"/>
      <c r="C62" s="596"/>
      <c r="D62" s="606"/>
      <c r="E62" s="596"/>
      <c r="F62" s="596"/>
      <c r="G62" s="596"/>
      <c r="H62" s="596"/>
      <c r="I62" s="604"/>
    </row>
    <row r="63" spans="1:9" ht="17.25">
      <c r="A63" s="596"/>
      <c r="B63" s="596"/>
      <c r="C63" s="596"/>
      <c r="D63" s="606"/>
      <c r="E63" s="596"/>
      <c r="F63" s="596"/>
      <c r="G63" s="596"/>
      <c r="H63" s="596"/>
      <c r="I63" s="604"/>
    </row>
    <row r="64" spans="1:9" ht="17.25">
      <c r="A64" s="596"/>
      <c r="B64" s="596"/>
      <c r="C64" s="596"/>
      <c r="D64" s="606"/>
      <c r="E64" s="596"/>
      <c r="F64" s="596"/>
      <c r="G64" s="596"/>
      <c r="H64" s="596"/>
      <c r="I64" s="604"/>
    </row>
    <row r="65" spans="1:9" ht="17.25">
      <c r="A65" s="596"/>
      <c r="B65" s="596"/>
      <c r="C65" s="596"/>
      <c r="D65" s="606"/>
      <c r="E65" s="596"/>
      <c r="F65" s="596"/>
      <c r="G65" s="596"/>
      <c r="H65" s="596"/>
      <c r="I65" s="604"/>
    </row>
    <row r="66" spans="1:9" ht="17.25">
      <c r="A66" s="596"/>
      <c r="B66" s="596"/>
      <c r="C66" s="596"/>
      <c r="D66" s="606"/>
      <c r="E66" s="596"/>
      <c r="F66" s="596"/>
      <c r="G66" s="596"/>
      <c r="H66" s="596"/>
      <c r="I66" s="604"/>
    </row>
    <row r="67" spans="1:9" ht="17.25">
      <c r="A67" s="596"/>
      <c r="B67" s="596"/>
      <c r="C67" s="596"/>
      <c r="D67" s="606"/>
      <c r="E67" s="596"/>
      <c r="F67" s="596"/>
      <c r="G67" s="596"/>
      <c r="H67" s="596"/>
      <c r="I67" s="604"/>
    </row>
    <row r="68" spans="1:9" ht="17.25">
      <c r="A68" s="596"/>
      <c r="B68" s="596"/>
      <c r="C68" s="596"/>
      <c r="D68" s="606"/>
      <c r="E68" s="596"/>
      <c r="F68" s="596"/>
      <c r="G68" s="596"/>
      <c r="H68" s="596"/>
      <c r="I68" s="604"/>
    </row>
    <row r="69" spans="1:9" ht="17.25">
      <c r="A69" s="596"/>
      <c r="B69" s="596"/>
      <c r="C69" s="596"/>
      <c r="D69" s="606"/>
      <c r="E69" s="596"/>
      <c r="F69" s="596"/>
      <c r="G69" s="596"/>
      <c r="H69" s="596"/>
      <c r="I69" s="604"/>
    </row>
    <row r="70" spans="1:9" ht="17.25">
      <c r="A70" s="596"/>
      <c r="B70" s="596"/>
      <c r="C70" s="596"/>
      <c r="D70" s="606"/>
      <c r="E70" s="596"/>
      <c r="F70" s="596"/>
      <c r="G70" s="596"/>
      <c r="H70" s="596"/>
      <c r="I70" s="604"/>
    </row>
    <row r="71" spans="1:9" ht="17.25">
      <c r="A71" s="596"/>
      <c r="B71" s="596"/>
      <c r="C71" s="596"/>
      <c r="D71" s="606"/>
      <c r="E71" s="596"/>
      <c r="F71" s="596"/>
      <c r="G71" s="596"/>
      <c r="H71" s="596"/>
      <c r="I71" s="604"/>
    </row>
    <row r="72" spans="1:9" ht="17.25">
      <c r="A72" s="596"/>
      <c r="B72" s="596"/>
      <c r="C72" s="596"/>
      <c r="D72" s="606"/>
      <c r="E72" s="596"/>
      <c r="F72" s="596"/>
      <c r="G72" s="596"/>
      <c r="H72" s="596"/>
      <c r="I72" s="604"/>
    </row>
    <row r="73" spans="1:9" ht="17.25">
      <c r="A73" s="596"/>
      <c r="B73" s="596"/>
      <c r="C73" s="596"/>
      <c r="D73" s="606"/>
      <c r="E73" s="596"/>
      <c r="F73" s="596"/>
      <c r="G73" s="596"/>
      <c r="H73" s="596"/>
      <c r="I73" s="604"/>
    </row>
    <row r="74" spans="1:9" ht="17.25">
      <c r="A74" s="596"/>
      <c r="B74" s="596"/>
      <c r="C74" s="596"/>
      <c r="D74" s="606"/>
      <c r="E74" s="596"/>
      <c r="F74" s="596"/>
      <c r="G74" s="596"/>
      <c r="H74" s="596"/>
      <c r="I74" s="604"/>
    </row>
    <row r="75" spans="1:9" ht="17.25">
      <c r="A75" s="596"/>
      <c r="B75" s="596"/>
      <c r="C75" s="596"/>
      <c r="D75" s="606"/>
      <c r="E75" s="596"/>
      <c r="F75" s="596"/>
      <c r="G75" s="596"/>
      <c r="H75" s="596"/>
      <c r="I75" s="604"/>
    </row>
    <row r="76" spans="1:9" ht="17.25">
      <c r="A76" s="596"/>
      <c r="B76" s="596"/>
      <c r="C76" s="596"/>
      <c r="D76" s="606"/>
      <c r="E76" s="596"/>
      <c r="F76" s="596"/>
      <c r="G76" s="596"/>
      <c r="H76" s="596"/>
      <c r="I76" s="604"/>
    </row>
    <row r="77" spans="1:9" ht="17.25">
      <c r="A77" s="596"/>
      <c r="B77" s="596"/>
      <c r="C77" s="596"/>
      <c r="D77" s="606"/>
      <c r="E77" s="596"/>
      <c r="F77" s="596"/>
      <c r="G77" s="596"/>
      <c r="H77" s="596"/>
      <c r="I77" s="604"/>
    </row>
    <row r="78" spans="1:9" ht="17.25">
      <c r="A78" s="596"/>
      <c r="B78" s="596"/>
      <c r="C78" s="596"/>
      <c r="D78" s="606"/>
      <c r="E78" s="596"/>
      <c r="F78" s="596"/>
      <c r="G78" s="596"/>
      <c r="H78" s="596"/>
      <c r="I78" s="604"/>
    </row>
    <row r="79" spans="1:9" ht="17.25">
      <c r="A79" s="596"/>
      <c r="B79" s="596"/>
      <c r="C79" s="596"/>
      <c r="D79" s="606"/>
      <c r="E79" s="596"/>
      <c r="F79" s="596"/>
      <c r="G79" s="596"/>
      <c r="H79" s="596"/>
      <c r="I79" s="604"/>
    </row>
    <row r="80" spans="1:9" ht="17.25">
      <c r="A80" s="596"/>
      <c r="B80" s="596"/>
      <c r="C80" s="596"/>
      <c r="D80" s="606"/>
      <c r="E80" s="596"/>
      <c r="F80" s="596"/>
      <c r="G80" s="596"/>
      <c r="H80" s="596"/>
      <c r="I80" s="604"/>
    </row>
    <row r="81" spans="1:9" ht="17.25">
      <c r="A81" s="596"/>
      <c r="B81" s="596"/>
      <c r="C81" s="596"/>
      <c r="D81" s="606"/>
      <c r="E81" s="596"/>
      <c r="F81" s="596"/>
      <c r="G81" s="596"/>
      <c r="H81" s="596"/>
      <c r="I81" s="604"/>
    </row>
    <row r="82" spans="1:9" ht="17.25">
      <c r="A82" s="596"/>
      <c r="B82" s="596"/>
      <c r="C82" s="596"/>
      <c r="D82" s="606"/>
      <c r="E82" s="596"/>
      <c r="F82" s="596"/>
      <c r="G82" s="596"/>
      <c r="H82" s="596"/>
      <c r="I82" s="604"/>
    </row>
    <row r="83" spans="1:9" ht="17.25">
      <c r="A83" s="596"/>
      <c r="B83" s="596"/>
      <c r="C83" s="596"/>
      <c r="D83" s="606"/>
      <c r="E83" s="596"/>
      <c r="F83" s="596"/>
      <c r="G83" s="596"/>
      <c r="H83" s="596"/>
      <c r="I83" s="604"/>
    </row>
    <row r="84" spans="1:9" ht="17.25">
      <c r="A84" s="596"/>
      <c r="B84" s="596"/>
      <c r="C84" s="596"/>
      <c r="D84" s="606"/>
      <c r="E84" s="596"/>
      <c r="F84" s="596"/>
      <c r="G84" s="596"/>
      <c r="H84" s="596"/>
      <c r="I84" s="604"/>
    </row>
    <row r="85" spans="1:9" ht="17.25">
      <c r="A85" s="596"/>
      <c r="B85" s="596"/>
      <c r="C85" s="596"/>
      <c r="D85" s="606"/>
      <c r="E85" s="596"/>
      <c r="F85" s="596"/>
      <c r="G85" s="596"/>
      <c r="H85" s="596"/>
      <c r="I85" s="604"/>
    </row>
    <row r="86" spans="1:9" ht="17.25">
      <c r="A86" s="596"/>
      <c r="B86" s="596"/>
      <c r="C86" s="596"/>
      <c r="D86" s="606"/>
      <c r="E86" s="596"/>
      <c r="F86" s="596"/>
      <c r="G86" s="596"/>
      <c r="H86" s="596"/>
      <c r="I86" s="604"/>
    </row>
    <row r="87" spans="1:9" ht="17.25">
      <c r="A87" s="596"/>
      <c r="B87" s="596"/>
      <c r="C87" s="596"/>
      <c r="D87" s="606"/>
      <c r="E87" s="596"/>
      <c r="F87" s="596"/>
      <c r="G87" s="596"/>
      <c r="H87" s="596"/>
      <c r="I87" s="604"/>
    </row>
    <row r="88" spans="1:9" ht="17.25">
      <c r="A88" s="596"/>
      <c r="B88" s="596"/>
      <c r="C88" s="596"/>
      <c r="D88" s="606"/>
      <c r="E88" s="596"/>
      <c r="F88" s="596"/>
      <c r="G88" s="596"/>
      <c r="H88" s="596"/>
      <c r="I88" s="604"/>
    </row>
    <row r="89" spans="1:9" ht="17.25">
      <c r="A89" s="596"/>
      <c r="B89" s="596"/>
      <c r="C89" s="596"/>
      <c r="D89" s="606"/>
      <c r="E89" s="596"/>
      <c r="F89" s="596"/>
      <c r="G89" s="596"/>
      <c r="H89" s="596"/>
      <c r="I89" s="604"/>
    </row>
    <row r="90" spans="1:9" ht="17.25">
      <c r="A90" s="596"/>
      <c r="B90" s="596"/>
      <c r="C90" s="596"/>
      <c r="D90" s="606"/>
      <c r="E90" s="596"/>
      <c r="F90" s="596"/>
      <c r="G90" s="596"/>
      <c r="H90" s="596"/>
      <c r="I90" s="604"/>
    </row>
    <row r="91" spans="1:9" ht="17.25">
      <c r="A91" s="596"/>
      <c r="B91" s="596"/>
      <c r="C91" s="596"/>
      <c r="D91" s="606"/>
      <c r="E91" s="596"/>
      <c r="F91" s="596"/>
      <c r="G91" s="596"/>
      <c r="H91" s="596"/>
      <c r="I91" s="604"/>
    </row>
    <row r="92" spans="1:9" ht="17.25">
      <c r="A92" s="596"/>
      <c r="B92" s="596"/>
      <c r="C92" s="596"/>
      <c r="D92" s="606"/>
      <c r="E92" s="596"/>
      <c r="F92" s="596"/>
      <c r="G92" s="596"/>
      <c r="H92" s="596"/>
      <c r="I92" s="604"/>
    </row>
    <row r="93" spans="1:9" ht="17.25">
      <c r="A93" s="596"/>
      <c r="B93" s="596"/>
      <c r="C93" s="596"/>
      <c r="D93" s="606"/>
      <c r="E93" s="596"/>
      <c r="F93" s="596"/>
      <c r="G93" s="596"/>
      <c r="H93" s="596"/>
      <c r="I93" s="604"/>
    </row>
    <row r="94" spans="1:9" ht="17.25">
      <c r="A94" s="596"/>
      <c r="B94" s="596"/>
      <c r="C94" s="596"/>
      <c r="D94" s="606"/>
      <c r="E94" s="596"/>
      <c r="F94" s="596"/>
      <c r="G94" s="596"/>
      <c r="H94" s="596"/>
      <c r="I94" s="604"/>
    </row>
    <row r="95" spans="1:9" ht="17.25">
      <c r="A95" s="596"/>
      <c r="B95" s="596"/>
      <c r="C95" s="596"/>
      <c r="D95" s="606"/>
      <c r="E95" s="596"/>
      <c r="F95" s="596"/>
      <c r="G95" s="596"/>
      <c r="H95" s="596"/>
      <c r="I95" s="604"/>
    </row>
    <row r="96" spans="1:9" ht="17.25">
      <c r="A96" s="596"/>
      <c r="B96" s="596"/>
      <c r="C96" s="596"/>
      <c r="D96" s="606"/>
      <c r="E96" s="596"/>
      <c r="F96" s="596"/>
      <c r="G96" s="596"/>
      <c r="H96" s="596"/>
      <c r="I96" s="604"/>
    </row>
    <row r="97" spans="1:9" ht="17.25">
      <c r="A97" s="596"/>
      <c r="B97" s="596"/>
      <c r="C97" s="596"/>
      <c r="D97" s="606"/>
      <c r="E97" s="596"/>
      <c r="F97" s="596"/>
      <c r="G97" s="596"/>
      <c r="H97" s="596"/>
      <c r="I97" s="604"/>
    </row>
    <row r="98" spans="1:9" ht="17.25">
      <c r="A98" s="596"/>
      <c r="B98" s="596"/>
      <c r="C98" s="596"/>
      <c r="D98" s="606"/>
      <c r="E98" s="596"/>
      <c r="F98" s="596"/>
      <c r="G98" s="596"/>
      <c r="H98" s="596"/>
      <c r="I98" s="604"/>
    </row>
    <row r="99" spans="1:9" ht="17.25">
      <c r="A99" s="596"/>
      <c r="B99" s="596"/>
      <c r="C99" s="596"/>
      <c r="D99" s="606"/>
      <c r="E99" s="596"/>
      <c r="F99" s="596"/>
      <c r="G99" s="596"/>
      <c r="H99" s="596"/>
      <c r="I99" s="604"/>
    </row>
    <row r="100" spans="1:9" ht="17.25">
      <c r="A100" s="596"/>
      <c r="B100" s="596"/>
      <c r="C100" s="596"/>
      <c r="D100" s="606"/>
      <c r="E100" s="596"/>
      <c r="F100" s="596"/>
      <c r="G100" s="596"/>
      <c r="H100" s="596"/>
      <c r="I100" s="604"/>
    </row>
    <row r="101" spans="1:9" ht="17.25">
      <c r="A101" s="596"/>
      <c r="B101" s="596"/>
      <c r="C101" s="596"/>
      <c r="D101" s="606"/>
      <c r="E101" s="596"/>
      <c r="F101" s="596"/>
      <c r="G101" s="596"/>
      <c r="H101" s="596"/>
      <c r="I101" s="604"/>
    </row>
    <row r="102" spans="1:9" ht="17.25">
      <c r="A102" s="596"/>
      <c r="B102" s="596"/>
      <c r="C102" s="596"/>
      <c r="D102" s="606"/>
      <c r="E102" s="596"/>
      <c r="F102" s="596"/>
      <c r="G102" s="596"/>
      <c r="H102" s="596"/>
      <c r="I102" s="604"/>
    </row>
    <row r="103" spans="1:9" ht="17.25">
      <c r="A103" s="596"/>
      <c r="B103" s="596"/>
      <c r="C103" s="596"/>
      <c r="D103" s="606"/>
      <c r="E103" s="596"/>
      <c r="F103" s="596"/>
      <c r="G103" s="596"/>
      <c r="H103" s="596"/>
      <c r="I103" s="604"/>
    </row>
    <row r="104" spans="1:9" ht="17.25">
      <c r="A104" s="596"/>
      <c r="B104" s="596"/>
      <c r="C104" s="596"/>
      <c r="D104" s="606"/>
      <c r="E104" s="596"/>
      <c r="F104" s="596"/>
      <c r="G104" s="596"/>
      <c r="H104" s="596"/>
      <c r="I104" s="604"/>
    </row>
    <row r="105" spans="1:9" ht="17.25">
      <c r="A105" s="596"/>
      <c r="B105" s="596"/>
      <c r="C105" s="596"/>
      <c r="D105" s="606"/>
      <c r="E105" s="596"/>
      <c r="F105" s="596"/>
      <c r="G105" s="596"/>
      <c r="H105" s="596"/>
      <c r="I105" s="604"/>
    </row>
    <row r="106" spans="1:9" ht="17.25">
      <c r="A106" s="596"/>
      <c r="B106" s="596"/>
      <c r="C106" s="596"/>
      <c r="D106" s="606"/>
      <c r="E106" s="596"/>
      <c r="F106" s="596"/>
      <c r="G106" s="596"/>
      <c r="H106" s="596"/>
      <c r="I106" s="604"/>
    </row>
    <row r="107" spans="1:9" ht="17.25">
      <c r="A107" s="596"/>
      <c r="B107" s="596"/>
      <c r="C107" s="596"/>
      <c r="D107" s="606"/>
      <c r="E107" s="596"/>
      <c r="F107" s="596"/>
      <c r="G107" s="596"/>
      <c r="H107" s="596"/>
      <c r="I107" s="604"/>
    </row>
    <row r="108" spans="1:9" ht="17.25">
      <c r="A108" s="596"/>
      <c r="B108" s="596"/>
      <c r="C108" s="596"/>
      <c r="D108" s="606"/>
      <c r="E108" s="596"/>
      <c r="F108" s="596"/>
      <c r="G108" s="596"/>
      <c r="H108" s="596"/>
      <c r="I108" s="604"/>
    </row>
    <row r="109" spans="1:9" ht="17.25">
      <c r="A109" s="596"/>
      <c r="B109" s="596"/>
      <c r="C109" s="596"/>
      <c r="D109" s="606"/>
      <c r="E109" s="596"/>
      <c r="F109" s="596"/>
      <c r="G109" s="596"/>
      <c r="H109" s="596"/>
      <c r="I109" s="604"/>
    </row>
    <row r="110" spans="1:9" ht="17.25">
      <c r="A110" s="596"/>
      <c r="B110" s="596"/>
      <c r="C110" s="596"/>
      <c r="D110" s="606"/>
      <c r="E110" s="596"/>
      <c r="F110" s="596"/>
      <c r="G110" s="596"/>
      <c r="H110" s="596"/>
      <c r="I110" s="604"/>
    </row>
    <row r="111" spans="1:9" ht="17.25">
      <c r="A111" s="596"/>
      <c r="B111" s="596"/>
      <c r="C111" s="596"/>
      <c r="D111" s="606"/>
      <c r="E111" s="596"/>
      <c r="F111" s="596"/>
      <c r="G111" s="596"/>
      <c r="H111" s="596"/>
      <c r="I111" s="604"/>
    </row>
    <row r="112" spans="1:9" ht="17.25">
      <c r="A112" s="596"/>
      <c r="B112" s="596"/>
      <c r="C112" s="596"/>
      <c r="D112" s="606"/>
      <c r="E112" s="596"/>
      <c r="F112" s="596"/>
      <c r="G112" s="596"/>
      <c r="H112" s="596"/>
      <c r="I112" s="604"/>
    </row>
    <row r="113" spans="1:9" ht="17.25">
      <c r="A113" s="596"/>
      <c r="B113" s="596"/>
      <c r="C113" s="596"/>
      <c r="D113" s="606"/>
      <c r="E113" s="596"/>
      <c r="F113" s="596"/>
      <c r="G113" s="596"/>
      <c r="H113" s="596"/>
      <c r="I113" s="604"/>
    </row>
    <row r="114" spans="1:9" ht="17.25">
      <c r="A114" s="596"/>
      <c r="B114" s="596"/>
      <c r="C114" s="596"/>
      <c r="D114" s="606"/>
      <c r="E114" s="596"/>
      <c r="F114" s="596"/>
      <c r="G114" s="596"/>
      <c r="H114" s="596"/>
      <c r="I114" s="604"/>
    </row>
    <row r="115" spans="1:9" ht="17.25">
      <c r="A115" s="596"/>
      <c r="B115" s="596"/>
      <c r="C115" s="596"/>
      <c r="D115" s="606"/>
      <c r="E115" s="596"/>
      <c r="F115" s="596"/>
      <c r="G115" s="596"/>
      <c r="H115" s="596"/>
      <c r="I115" s="604"/>
    </row>
    <row r="116" spans="1:9" ht="17.25">
      <c r="A116" s="596"/>
      <c r="B116" s="596"/>
      <c r="C116" s="596"/>
      <c r="D116" s="606"/>
      <c r="E116" s="596"/>
      <c r="F116" s="596"/>
      <c r="G116" s="596"/>
      <c r="H116" s="596"/>
      <c r="I116" s="604"/>
    </row>
    <row r="117" spans="1:9" ht="17.25">
      <c r="A117" s="596"/>
      <c r="B117" s="596"/>
      <c r="C117" s="596"/>
      <c r="D117" s="606"/>
      <c r="E117" s="596"/>
      <c r="F117" s="596"/>
      <c r="G117" s="596"/>
      <c r="H117" s="596"/>
      <c r="I117" s="604"/>
    </row>
    <row r="118" spans="1:9" ht="17.25">
      <c r="A118" s="596"/>
      <c r="B118" s="596"/>
      <c r="C118" s="596"/>
      <c r="D118" s="606"/>
      <c r="E118" s="596"/>
      <c r="F118" s="596"/>
      <c r="G118" s="596"/>
      <c r="H118" s="596"/>
      <c r="I118" s="604"/>
    </row>
    <row r="119" spans="1:9" ht="17.25">
      <c r="A119" s="596"/>
      <c r="B119" s="596"/>
      <c r="C119" s="596"/>
      <c r="D119" s="606"/>
      <c r="E119" s="596"/>
      <c r="F119" s="596"/>
      <c r="G119" s="596"/>
      <c r="H119" s="596"/>
      <c r="I119" s="604"/>
    </row>
    <row r="120" spans="1:9" ht="17.25">
      <c r="A120" s="596"/>
      <c r="B120" s="596"/>
      <c r="C120" s="596"/>
      <c r="D120" s="606"/>
      <c r="E120" s="596"/>
      <c r="F120" s="596"/>
      <c r="G120" s="596"/>
      <c r="H120" s="596"/>
      <c r="I120" s="604"/>
    </row>
    <row r="121" spans="1:9" ht="17.25">
      <c r="A121" s="596"/>
      <c r="B121" s="596"/>
      <c r="C121" s="596"/>
      <c r="D121" s="606"/>
      <c r="E121" s="596"/>
      <c r="F121" s="596"/>
      <c r="G121" s="596"/>
      <c r="H121" s="596"/>
      <c r="I121" s="604"/>
    </row>
    <row r="122" spans="1:9" ht="17.25">
      <c r="A122" s="596"/>
      <c r="B122" s="596"/>
      <c r="C122" s="596"/>
      <c r="D122" s="606"/>
      <c r="E122" s="596"/>
      <c r="F122" s="596"/>
      <c r="G122" s="596"/>
      <c r="H122" s="596"/>
      <c r="I122" s="604"/>
    </row>
    <row r="123" spans="1:9" ht="17.25">
      <c r="A123" s="596"/>
      <c r="B123" s="596"/>
      <c r="C123" s="596"/>
      <c r="D123" s="606"/>
      <c r="E123" s="596"/>
      <c r="F123" s="596"/>
      <c r="G123" s="596"/>
      <c r="H123" s="596"/>
      <c r="I123" s="604"/>
    </row>
    <row r="124" spans="1:9" ht="17.25">
      <c r="A124" s="596"/>
      <c r="B124" s="596"/>
      <c r="C124" s="596"/>
      <c r="D124" s="606"/>
      <c r="E124" s="596"/>
      <c r="F124" s="596"/>
      <c r="G124" s="596"/>
      <c r="H124" s="596"/>
      <c r="I124" s="604"/>
    </row>
    <row r="125" spans="1:9" ht="17.25">
      <c r="A125" s="596"/>
      <c r="B125" s="596"/>
      <c r="C125" s="596"/>
      <c r="D125" s="606"/>
      <c r="E125" s="596"/>
      <c r="F125" s="596"/>
      <c r="G125" s="596"/>
      <c r="H125" s="596"/>
      <c r="I125" s="604"/>
    </row>
    <row r="126" spans="1:9" ht="17.25">
      <c r="A126" s="596"/>
      <c r="B126" s="596"/>
      <c r="C126" s="596"/>
      <c r="D126" s="606"/>
      <c r="E126" s="596"/>
      <c r="F126" s="596"/>
      <c r="G126" s="596"/>
      <c r="H126" s="596"/>
      <c r="I126" s="604"/>
    </row>
    <row r="127" spans="1:9" ht="17.25">
      <c r="A127" s="596"/>
      <c r="B127" s="596"/>
      <c r="C127" s="596"/>
      <c r="D127" s="606"/>
      <c r="E127" s="596"/>
      <c r="F127" s="596"/>
      <c r="G127" s="596"/>
      <c r="H127" s="596"/>
      <c r="I127" s="604"/>
    </row>
    <row r="128" spans="1:9" ht="17.25">
      <c r="A128" s="596"/>
      <c r="B128" s="596"/>
      <c r="C128" s="596"/>
      <c r="D128" s="606"/>
      <c r="E128" s="596"/>
      <c r="F128" s="596"/>
      <c r="G128" s="596"/>
      <c r="H128" s="596"/>
      <c r="I128" s="604"/>
    </row>
    <row r="129" spans="1:9" ht="17.25">
      <c r="A129" s="596"/>
      <c r="B129" s="596"/>
      <c r="C129" s="596"/>
      <c r="D129" s="606"/>
      <c r="E129" s="596"/>
      <c r="F129" s="596"/>
      <c r="G129" s="596"/>
      <c r="H129" s="596"/>
      <c r="I129" s="604"/>
    </row>
    <row r="130" spans="1:9" ht="17.25">
      <c r="A130" s="596"/>
      <c r="B130" s="596"/>
      <c r="C130" s="596"/>
      <c r="D130" s="606"/>
      <c r="E130" s="596"/>
      <c r="F130" s="596"/>
      <c r="G130" s="596"/>
      <c r="H130" s="596"/>
      <c r="I130" s="604"/>
    </row>
    <row r="131" spans="1:9" ht="17.25">
      <c r="A131" s="596"/>
      <c r="B131" s="596"/>
      <c r="C131" s="596"/>
      <c r="D131" s="606"/>
      <c r="E131" s="596"/>
      <c r="F131" s="596"/>
      <c r="G131" s="596"/>
      <c r="H131" s="596"/>
      <c r="I131" s="604"/>
    </row>
    <row r="132" spans="1:9" ht="17.25">
      <c r="A132" s="596"/>
      <c r="B132" s="596"/>
      <c r="C132" s="596"/>
      <c r="D132" s="606"/>
      <c r="E132" s="596"/>
      <c r="F132" s="596"/>
      <c r="G132" s="596"/>
      <c r="H132" s="596"/>
      <c r="I132" s="604"/>
    </row>
    <row r="133" spans="1:9" ht="17.25">
      <c r="A133" s="596"/>
      <c r="B133" s="596"/>
      <c r="C133" s="596"/>
      <c r="D133" s="606"/>
      <c r="E133" s="596"/>
      <c r="F133" s="596"/>
      <c r="G133" s="596"/>
      <c r="H133" s="596"/>
      <c r="I133" s="604"/>
    </row>
    <row r="134" spans="1:9" ht="17.25">
      <c r="A134" s="596"/>
      <c r="B134" s="596"/>
      <c r="C134" s="596"/>
      <c r="D134" s="606"/>
      <c r="E134" s="596"/>
      <c r="F134" s="596"/>
      <c r="G134" s="596"/>
      <c r="H134" s="596"/>
      <c r="I134" s="604"/>
    </row>
    <row r="135" spans="1:9" ht="17.25">
      <c r="A135" s="596"/>
      <c r="B135" s="596"/>
      <c r="C135" s="596"/>
      <c r="D135" s="606"/>
      <c r="E135" s="596"/>
      <c r="F135" s="596"/>
      <c r="G135" s="596"/>
      <c r="H135" s="596"/>
      <c r="I135" s="604"/>
    </row>
    <row r="136" spans="1:9" ht="17.25">
      <c r="A136" s="596"/>
      <c r="B136" s="596"/>
      <c r="C136" s="596"/>
      <c r="D136" s="606"/>
      <c r="E136" s="596"/>
      <c r="F136" s="596"/>
      <c r="G136" s="596"/>
      <c r="H136" s="596"/>
      <c r="I136" s="604"/>
    </row>
    <row r="137" spans="1:9" ht="17.25">
      <c r="A137" s="596"/>
      <c r="B137" s="596"/>
      <c r="C137" s="596"/>
      <c r="D137" s="606"/>
      <c r="E137" s="596"/>
      <c r="F137" s="596"/>
      <c r="G137" s="596"/>
      <c r="H137" s="596"/>
      <c r="I137" s="604"/>
    </row>
    <row r="138" spans="1:9" ht="17.25">
      <c r="A138" s="596"/>
      <c r="B138" s="596"/>
      <c r="C138" s="596"/>
      <c r="D138" s="606"/>
      <c r="E138" s="596"/>
      <c r="F138" s="596"/>
      <c r="G138" s="596"/>
      <c r="H138" s="596"/>
      <c r="I138" s="604"/>
    </row>
    <row r="139" spans="1:9" ht="17.25">
      <c r="A139" s="596"/>
      <c r="B139" s="596"/>
      <c r="C139" s="596"/>
      <c r="D139" s="606"/>
      <c r="E139" s="596"/>
      <c r="F139" s="596"/>
      <c r="G139" s="596"/>
      <c r="H139" s="596"/>
      <c r="I139" s="604"/>
    </row>
    <row r="140" spans="1:9" ht="17.25">
      <c r="A140" s="596"/>
      <c r="B140" s="596"/>
      <c r="C140" s="596"/>
      <c r="D140" s="606"/>
      <c r="E140" s="596"/>
      <c r="F140" s="596"/>
      <c r="G140" s="596"/>
      <c r="H140" s="596"/>
      <c r="I140" s="604"/>
    </row>
    <row r="141" spans="1:9" ht="17.25">
      <c r="A141" s="596"/>
      <c r="B141" s="596"/>
      <c r="C141" s="596"/>
      <c r="D141" s="606"/>
      <c r="E141" s="596"/>
      <c r="F141" s="596"/>
      <c r="G141" s="596"/>
      <c r="H141" s="596"/>
      <c r="I141" s="604"/>
    </row>
    <row r="142" spans="1:9" ht="17.25">
      <c r="A142" s="596"/>
      <c r="B142" s="596"/>
      <c r="C142" s="596"/>
      <c r="D142" s="606"/>
      <c r="E142" s="596"/>
      <c r="F142" s="596"/>
      <c r="G142" s="596"/>
      <c r="H142" s="596"/>
      <c r="I142" s="604"/>
    </row>
    <row r="143" spans="1:9" ht="17.25">
      <c r="A143" s="596"/>
      <c r="B143" s="596"/>
      <c r="C143" s="596"/>
      <c r="D143" s="606"/>
      <c r="E143" s="596"/>
      <c r="F143" s="596"/>
      <c r="G143" s="596"/>
      <c r="H143" s="596"/>
      <c r="I143" s="604"/>
    </row>
    <row r="144" spans="1:9" ht="17.25">
      <c r="A144" s="596"/>
      <c r="B144" s="596"/>
      <c r="C144" s="596"/>
      <c r="D144" s="606"/>
      <c r="E144" s="596"/>
      <c r="F144" s="596"/>
      <c r="G144" s="596"/>
      <c r="H144" s="596"/>
      <c r="I144" s="604"/>
    </row>
    <row r="145" spans="1:9" ht="17.25">
      <c r="A145" s="596"/>
      <c r="B145" s="596"/>
      <c r="C145" s="596"/>
      <c r="D145" s="606"/>
      <c r="E145" s="596"/>
      <c r="F145" s="596"/>
      <c r="G145" s="596"/>
      <c r="H145" s="596"/>
      <c r="I145" s="604"/>
    </row>
    <row r="146" spans="1:9" ht="17.25">
      <c r="A146" s="596"/>
      <c r="B146" s="596"/>
      <c r="C146" s="596"/>
      <c r="D146" s="606"/>
      <c r="E146" s="596"/>
      <c r="F146" s="596"/>
      <c r="G146" s="596"/>
      <c r="H146" s="596"/>
      <c r="I146" s="604"/>
    </row>
    <row r="147" spans="1:9" ht="17.25">
      <c r="A147" s="596"/>
      <c r="B147" s="596"/>
      <c r="C147" s="596"/>
      <c r="D147" s="606"/>
      <c r="E147" s="596"/>
      <c r="F147" s="596"/>
      <c r="G147" s="596"/>
      <c r="H147" s="596"/>
      <c r="I147" s="604"/>
    </row>
    <row r="148" spans="1:9" ht="17.25">
      <c r="A148" s="596"/>
      <c r="B148" s="596"/>
      <c r="C148" s="596"/>
      <c r="D148" s="606"/>
      <c r="E148" s="596"/>
      <c r="F148" s="596"/>
      <c r="G148" s="596"/>
      <c r="H148" s="596"/>
      <c r="I148" s="604"/>
    </row>
    <row r="149" spans="1:9" ht="17.25">
      <c r="A149" s="596"/>
      <c r="B149" s="596"/>
      <c r="C149" s="596"/>
      <c r="D149" s="606"/>
      <c r="E149" s="596"/>
      <c r="F149" s="596"/>
      <c r="G149" s="596"/>
      <c r="H149" s="596"/>
      <c r="I149" s="604"/>
    </row>
    <row r="150" spans="1:9" ht="17.25">
      <c r="A150" s="596"/>
      <c r="B150" s="596"/>
      <c r="C150" s="596"/>
      <c r="D150" s="606"/>
      <c r="E150" s="596"/>
      <c r="F150" s="596"/>
      <c r="G150" s="596"/>
      <c r="H150" s="596"/>
      <c r="I150" s="604"/>
    </row>
    <row r="151" spans="1:9" ht="17.25">
      <c r="A151" s="596"/>
      <c r="B151" s="596"/>
      <c r="C151" s="596"/>
      <c r="D151" s="606"/>
      <c r="E151" s="596"/>
      <c r="F151" s="596"/>
      <c r="G151" s="596"/>
      <c r="H151" s="596"/>
      <c r="I151" s="604"/>
    </row>
    <row r="152" spans="1:9" ht="17.25">
      <c r="A152" s="596"/>
      <c r="B152" s="596"/>
      <c r="C152" s="596"/>
      <c r="D152" s="606"/>
      <c r="E152" s="596"/>
      <c r="F152" s="596"/>
      <c r="G152" s="596"/>
      <c r="H152" s="596"/>
      <c r="I152" s="604"/>
    </row>
    <row r="153" spans="1:9" ht="17.25">
      <c r="A153" s="596"/>
      <c r="B153" s="596"/>
      <c r="C153" s="596"/>
      <c r="D153" s="606"/>
      <c r="E153" s="596"/>
      <c r="F153" s="596"/>
      <c r="G153" s="596"/>
      <c r="H153" s="596"/>
      <c r="I153" s="604"/>
    </row>
    <row r="154" spans="1:9" ht="17.25">
      <c r="A154" s="596"/>
      <c r="B154" s="596"/>
      <c r="C154" s="596"/>
      <c r="D154" s="606"/>
      <c r="E154" s="596"/>
      <c r="F154" s="596"/>
      <c r="G154" s="596"/>
      <c r="H154" s="596"/>
      <c r="I154" s="604"/>
    </row>
    <row r="155" spans="1:9" ht="17.25">
      <c r="A155" s="596"/>
      <c r="B155" s="596"/>
      <c r="C155" s="596"/>
      <c r="D155" s="606"/>
      <c r="E155" s="596"/>
      <c r="F155" s="596"/>
      <c r="G155" s="596"/>
      <c r="H155" s="596"/>
      <c r="I155" s="604"/>
    </row>
    <row r="156" spans="1:9" ht="17.25">
      <c r="A156" s="596"/>
      <c r="B156" s="596"/>
      <c r="C156" s="596"/>
      <c r="D156" s="606"/>
      <c r="E156" s="596"/>
      <c r="F156" s="596"/>
      <c r="G156" s="596"/>
      <c r="H156" s="596"/>
      <c r="I156" s="604"/>
    </row>
    <row r="157" spans="1:9" ht="17.25">
      <c r="A157" s="596"/>
      <c r="B157" s="596"/>
      <c r="C157" s="596"/>
      <c r="D157" s="606"/>
      <c r="E157" s="596"/>
      <c r="F157" s="596"/>
      <c r="G157" s="596"/>
      <c r="H157" s="596"/>
      <c r="I157" s="604"/>
    </row>
    <row r="158" spans="1:9" ht="17.25">
      <c r="A158" s="596"/>
      <c r="B158" s="596"/>
      <c r="C158" s="596"/>
      <c r="D158" s="606"/>
      <c r="E158" s="596"/>
      <c r="F158" s="596"/>
      <c r="G158" s="596"/>
      <c r="H158" s="596"/>
      <c r="I158" s="604"/>
    </row>
    <row r="159" spans="1:9" ht="17.25">
      <c r="A159" s="596"/>
      <c r="B159" s="596"/>
      <c r="C159" s="596"/>
      <c r="D159" s="606"/>
      <c r="E159" s="596"/>
      <c r="F159" s="596"/>
      <c r="G159" s="596"/>
      <c r="H159" s="596"/>
      <c r="I159" s="604"/>
    </row>
    <row r="160" spans="1:9" ht="17.25">
      <c r="A160" s="596"/>
      <c r="B160" s="596"/>
      <c r="C160" s="596"/>
      <c r="D160" s="606"/>
      <c r="E160" s="596"/>
      <c r="F160" s="596"/>
      <c r="G160" s="596"/>
      <c r="H160" s="596"/>
      <c r="I160" s="604"/>
    </row>
    <row r="161" spans="1:9" ht="17.25">
      <c r="A161" s="596"/>
      <c r="B161" s="596"/>
      <c r="C161" s="596"/>
      <c r="D161" s="606"/>
      <c r="E161" s="596"/>
      <c r="F161" s="596"/>
      <c r="G161" s="596"/>
      <c r="H161" s="596"/>
      <c r="I161" s="604"/>
    </row>
    <row r="162" spans="1:9" ht="17.25">
      <c r="A162" s="596"/>
      <c r="B162" s="596"/>
      <c r="C162" s="596"/>
      <c r="D162" s="606"/>
      <c r="E162" s="596"/>
      <c r="F162" s="596"/>
      <c r="G162" s="596"/>
      <c r="H162" s="596"/>
      <c r="I162" s="604"/>
    </row>
    <row r="163" spans="1:9" ht="17.25">
      <c r="A163" s="596"/>
      <c r="B163" s="596"/>
      <c r="C163" s="596"/>
      <c r="D163" s="606"/>
      <c r="E163" s="596"/>
      <c r="F163" s="596"/>
      <c r="G163" s="596"/>
      <c r="H163" s="596"/>
      <c r="I163" s="604"/>
    </row>
    <row r="164" spans="1:9" ht="17.25">
      <c r="A164" s="596"/>
      <c r="B164" s="596"/>
      <c r="C164" s="596"/>
      <c r="D164" s="606"/>
      <c r="E164" s="596"/>
      <c r="F164" s="596"/>
      <c r="G164" s="596"/>
      <c r="H164" s="596"/>
      <c r="I164" s="604"/>
    </row>
    <row r="165" spans="1:9" ht="17.25">
      <c r="A165" s="596"/>
      <c r="B165" s="596"/>
      <c r="C165" s="596"/>
      <c r="D165" s="606"/>
      <c r="E165" s="596"/>
      <c r="F165" s="596"/>
      <c r="G165" s="596"/>
      <c r="H165" s="596"/>
      <c r="I165" s="604"/>
    </row>
    <row r="166" spans="1:9" ht="17.25">
      <c r="A166" s="596"/>
      <c r="B166" s="596"/>
      <c r="C166" s="596"/>
      <c r="D166" s="606"/>
      <c r="E166" s="596"/>
      <c r="F166" s="596"/>
      <c r="G166" s="596"/>
      <c r="H166" s="596"/>
      <c r="I166" s="604"/>
    </row>
    <row r="167" spans="1:9" ht="17.25">
      <c r="A167" s="596"/>
      <c r="B167" s="596"/>
      <c r="C167" s="596"/>
      <c r="D167" s="606"/>
      <c r="E167" s="596"/>
      <c r="F167" s="596"/>
      <c r="G167" s="596"/>
      <c r="H167" s="596"/>
      <c r="I167" s="604"/>
    </row>
    <row r="168" spans="1:9" ht="17.25">
      <c r="A168" s="596"/>
      <c r="B168" s="596"/>
      <c r="C168" s="596"/>
      <c r="D168" s="606"/>
      <c r="E168" s="596"/>
      <c r="F168" s="596"/>
      <c r="G168" s="596"/>
      <c r="H168" s="596"/>
      <c r="I168" s="604"/>
    </row>
    <row r="169" spans="1:9" ht="17.25">
      <c r="A169" s="596"/>
      <c r="B169" s="596"/>
      <c r="C169" s="596"/>
      <c r="D169" s="606"/>
      <c r="E169" s="596"/>
      <c r="F169" s="596"/>
      <c r="G169" s="596"/>
      <c r="H169" s="596"/>
      <c r="I169" s="604"/>
    </row>
    <row r="170" spans="1:9" ht="17.25">
      <c r="A170" s="596"/>
      <c r="B170" s="596"/>
      <c r="C170" s="596"/>
      <c r="D170" s="606"/>
      <c r="E170" s="596"/>
      <c r="F170" s="596"/>
      <c r="G170" s="596"/>
      <c r="H170" s="596"/>
      <c r="I170" s="604"/>
    </row>
    <row r="171" spans="1:9" ht="17.25">
      <c r="A171" s="596"/>
      <c r="B171" s="596"/>
      <c r="C171" s="596"/>
      <c r="D171" s="606"/>
      <c r="E171" s="596"/>
      <c r="F171" s="596"/>
      <c r="G171" s="596"/>
      <c r="H171" s="596"/>
      <c r="I171" s="604"/>
    </row>
    <row r="172" spans="1:9" ht="17.25">
      <c r="A172" s="596"/>
      <c r="B172" s="596"/>
      <c r="C172" s="596"/>
      <c r="D172" s="606"/>
      <c r="E172" s="596"/>
      <c r="F172" s="596"/>
      <c r="G172" s="596"/>
      <c r="H172" s="596"/>
      <c r="I172" s="604"/>
    </row>
    <row r="173" spans="1:9" ht="17.25">
      <c r="A173" s="596"/>
      <c r="B173" s="596"/>
      <c r="C173" s="596"/>
      <c r="D173" s="606"/>
      <c r="E173" s="596"/>
      <c r="F173" s="596"/>
      <c r="G173" s="596"/>
      <c r="H173" s="596"/>
      <c r="I173" s="604"/>
    </row>
    <row r="174" spans="1:9" ht="17.25">
      <c r="A174" s="596"/>
      <c r="B174" s="596"/>
      <c r="C174" s="596"/>
      <c r="D174" s="606"/>
      <c r="E174" s="596"/>
      <c r="F174" s="596"/>
      <c r="G174" s="596"/>
      <c r="H174" s="596"/>
      <c r="I174" s="604"/>
    </row>
    <row r="175" spans="1:9" ht="17.25">
      <c r="A175" s="596"/>
      <c r="B175" s="596"/>
      <c r="C175" s="596"/>
      <c r="D175" s="606"/>
      <c r="E175" s="596"/>
      <c r="F175" s="596"/>
      <c r="G175" s="596"/>
      <c r="H175" s="596"/>
      <c r="I175" s="604"/>
    </row>
    <row r="176" spans="1:9" ht="17.25">
      <c r="A176" s="596"/>
      <c r="B176" s="596"/>
      <c r="C176" s="596"/>
      <c r="D176" s="606"/>
      <c r="E176" s="596"/>
      <c r="F176" s="596"/>
      <c r="G176" s="596"/>
      <c r="H176" s="596"/>
      <c r="I176" s="604"/>
    </row>
    <row r="177" spans="1:9" ht="17.25">
      <c r="A177" s="596"/>
      <c r="B177" s="596"/>
      <c r="C177" s="596"/>
      <c r="D177" s="606"/>
      <c r="E177" s="596"/>
      <c r="F177" s="596"/>
      <c r="G177" s="596"/>
      <c r="H177" s="596"/>
      <c r="I177" s="604"/>
    </row>
    <row r="178" spans="1:9" ht="17.25">
      <c r="A178" s="596"/>
      <c r="B178" s="596"/>
      <c r="C178" s="596"/>
      <c r="D178" s="606"/>
      <c r="E178" s="596"/>
      <c r="F178" s="596"/>
      <c r="G178" s="596"/>
      <c r="H178" s="596"/>
      <c r="I178" s="604"/>
    </row>
    <row r="179" spans="1:9" ht="17.25">
      <c r="A179" s="596"/>
      <c r="B179" s="596"/>
      <c r="C179" s="596"/>
      <c r="D179" s="606"/>
      <c r="E179" s="596"/>
      <c r="F179" s="596"/>
      <c r="G179" s="596"/>
      <c r="H179" s="596"/>
      <c r="I179" s="604"/>
    </row>
    <row r="180" spans="1:9" ht="17.25">
      <c r="A180" s="596"/>
      <c r="B180" s="596"/>
      <c r="C180" s="596"/>
      <c r="D180" s="606"/>
      <c r="E180" s="596"/>
      <c r="F180" s="596"/>
      <c r="G180" s="596"/>
      <c r="H180" s="596"/>
      <c r="I180" s="604"/>
    </row>
    <row r="181" spans="1:9" ht="17.25">
      <c r="A181" s="596"/>
      <c r="B181" s="596"/>
      <c r="C181" s="596"/>
      <c r="D181" s="606"/>
      <c r="E181" s="596"/>
      <c r="F181" s="596"/>
      <c r="G181" s="596"/>
      <c r="H181" s="596"/>
      <c r="I181" s="604"/>
    </row>
    <row r="182" spans="1:9" ht="17.25">
      <c r="A182" s="596"/>
      <c r="B182" s="596"/>
      <c r="C182" s="596"/>
      <c r="D182" s="606"/>
      <c r="E182" s="596"/>
      <c r="F182" s="596"/>
      <c r="G182" s="596"/>
      <c r="H182" s="596"/>
      <c r="I182" s="604"/>
    </row>
    <row r="183" spans="1:9" ht="17.25">
      <c r="A183" s="596"/>
      <c r="B183" s="596"/>
      <c r="C183" s="596"/>
      <c r="D183" s="606"/>
      <c r="E183" s="596"/>
      <c r="F183" s="596"/>
      <c r="G183" s="596"/>
      <c r="H183" s="596"/>
      <c r="I183" s="604"/>
    </row>
    <row r="184" spans="1:9" ht="17.25">
      <c r="A184" s="596"/>
      <c r="B184" s="596"/>
      <c r="C184" s="596"/>
      <c r="D184" s="606"/>
      <c r="E184" s="596"/>
      <c r="F184" s="596"/>
      <c r="G184" s="596"/>
      <c r="H184" s="596"/>
      <c r="I184" s="604"/>
    </row>
    <row r="185" spans="1:9" ht="17.25">
      <c r="A185" s="596"/>
      <c r="B185" s="596"/>
      <c r="C185" s="596"/>
      <c r="D185" s="606"/>
      <c r="E185" s="596"/>
      <c r="F185" s="596"/>
      <c r="G185" s="596"/>
      <c r="H185" s="596"/>
      <c r="I185" s="604"/>
    </row>
    <row r="186" spans="1:9" ht="17.25">
      <c r="A186" s="596"/>
      <c r="B186" s="596"/>
      <c r="C186" s="596"/>
      <c r="D186" s="606"/>
      <c r="E186" s="596"/>
      <c r="F186" s="596"/>
      <c r="G186" s="596"/>
      <c r="H186" s="596"/>
      <c r="I186" s="604"/>
    </row>
    <row r="187" spans="1:9" ht="17.25">
      <c r="A187" s="596"/>
      <c r="B187" s="596"/>
      <c r="C187" s="596"/>
      <c r="D187" s="606"/>
      <c r="E187" s="596"/>
      <c r="F187" s="596"/>
      <c r="G187" s="596"/>
      <c r="H187" s="596"/>
      <c r="I187" s="604"/>
    </row>
    <row r="188" spans="1:9" ht="17.25">
      <c r="A188" s="596"/>
      <c r="B188" s="596"/>
      <c r="C188" s="596"/>
      <c r="D188" s="606"/>
      <c r="E188" s="596"/>
      <c r="F188" s="596"/>
      <c r="G188" s="596"/>
      <c r="H188" s="596"/>
      <c r="I188" s="604"/>
    </row>
    <row r="189" spans="1:9" ht="17.25">
      <c r="A189" s="596"/>
      <c r="B189" s="596"/>
      <c r="C189" s="596"/>
      <c r="D189" s="606"/>
      <c r="E189" s="596"/>
      <c r="F189" s="596"/>
      <c r="G189" s="596"/>
      <c r="H189" s="596"/>
      <c r="I189" s="604"/>
    </row>
    <row r="190" spans="1:9" ht="17.25">
      <c r="A190" s="596"/>
      <c r="B190" s="596"/>
      <c r="C190" s="596"/>
      <c r="D190" s="606"/>
      <c r="E190" s="596"/>
      <c r="F190" s="596"/>
      <c r="G190" s="596"/>
      <c r="H190" s="596"/>
      <c r="I190" s="604"/>
    </row>
    <row r="191" spans="1:9" ht="17.25">
      <c r="A191" s="596"/>
      <c r="B191" s="596"/>
      <c r="C191" s="596"/>
      <c r="D191" s="606"/>
      <c r="E191" s="596"/>
      <c r="F191" s="596"/>
      <c r="G191" s="596"/>
      <c r="H191" s="596"/>
      <c r="I191" s="604"/>
    </row>
    <row r="192" spans="1:9" ht="17.25">
      <c r="A192" s="596"/>
      <c r="B192" s="596"/>
      <c r="C192" s="596"/>
      <c r="D192" s="606"/>
      <c r="E192" s="596"/>
      <c r="F192" s="596"/>
      <c r="G192" s="596"/>
      <c r="H192" s="596"/>
      <c r="I192" s="604"/>
    </row>
    <row r="193" spans="1:9" ht="17.25">
      <c r="A193" s="596"/>
      <c r="B193" s="596"/>
      <c r="C193" s="596"/>
      <c r="D193" s="606"/>
      <c r="E193" s="596"/>
      <c r="F193" s="596"/>
      <c r="G193" s="596"/>
      <c r="H193" s="596"/>
      <c r="I193" s="604"/>
    </row>
    <row r="194" spans="1:9" ht="17.25">
      <c r="A194" s="596"/>
      <c r="B194" s="596"/>
      <c r="C194" s="596"/>
      <c r="D194" s="606"/>
      <c r="E194" s="596"/>
      <c r="F194" s="596"/>
      <c r="G194" s="596"/>
      <c r="H194" s="596"/>
      <c r="I194" s="604"/>
    </row>
    <row r="195" spans="1:9" ht="17.25">
      <c r="A195" s="596"/>
      <c r="B195" s="596"/>
      <c r="C195" s="596"/>
      <c r="D195" s="606"/>
      <c r="E195" s="596"/>
      <c r="F195" s="596"/>
      <c r="G195" s="596"/>
      <c r="H195" s="596"/>
      <c r="I195" s="604"/>
    </row>
    <row r="196" spans="1:9" ht="17.25">
      <c r="A196" s="596"/>
      <c r="B196" s="596"/>
      <c r="C196" s="596"/>
      <c r="D196" s="606"/>
      <c r="E196" s="596"/>
      <c r="F196" s="596"/>
      <c r="G196" s="596"/>
      <c r="H196" s="596"/>
      <c r="I196" s="604"/>
    </row>
    <row r="197" spans="1:9" ht="17.25">
      <c r="A197" s="596"/>
      <c r="B197" s="596"/>
      <c r="C197" s="596"/>
      <c r="D197" s="606"/>
      <c r="E197" s="596"/>
      <c r="F197" s="596"/>
      <c r="G197" s="596"/>
      <c r="H197" s="596"/>
      <c r="I197" s="604"/>
    </row>
    <row r="198" spans="1:9" ht="17.25">
      <c r="A198" s="596"/>
      <c r="B198" s="596"/>
      <c r="C198" s="596"/>
      <c r="D198" s="606"/>
      <c r="E198" s="596"/>
      <c r="F198" s="596"/>
      <c r="G198" s="596"/>
      <c r="H198" s="596"/>
      <c r="I198" s="604"/>
    </row>
    <row r="199" spans="1:9" ht="17.25">
      <c r="A199" s="596"/>
      <c r="B199" s="596"/>
      <c r="C199" s="596"/>
      <c r="D199" s="606"/>
      <c r="E199" s="596"/>
      <c r="F199" s="596"/>
      <c r="G199" s="596"/>
      <c r="H199" s="596"/>
      <c r="I199" s="604"/>
    </row>
    <row r="200" spans="1:9" ht="17.25">
      <c r="A200" s="596"/>
      <c r="B200" s="596"/>
      <c r="C200" s="596"/>
      <c r="D200" s="606"/>
      <c r="E200" s="596"/>
      <c r="F200" s="596"/>
      <c r="G200" s="596"/>
      <c r="H200" s="596"/>
      <c r="I200" s="604"/>
    </row>
    <row r="201" spans="1:9" ht="17.25">
      <c r="A201" s="596"/>
      <c r="B201" s="596"/>
      <c r="C201" s="596"/>
      <c r="D201" s="606"/>
      <c r="E201" s="596"/>
      <c r="F201" s="596"/>
      <c r="G201" s="596"/>
      <c r="H201" s="596"/>
      <c r="I201" s="604"/>
    </row>
    <row r="202" spans="1:9" ht="17.25">
      <c r="A202" s="596"/>
      <c r="B202" s="596"/>
      <c r="C202" s="596"/>
      <c r="D202" s="606"/>
      <c r="E202" s="596"/>
      <c r="F202" s="596"/>
      <c r="G202" s="596"/>
      <c r="H202" s="596"/>
      <c r="I202" s="604"/>
    </row>
    <row r="203" spans="1:9" ht="17.25">
      <c r="A203" s="596"/>
      <c r="B203" s="596"/>
      <c r="C203" s="596"/>
      <c r="D203" s="606"/>
      <c r="E203" s="596"/>
      <c r="F203" s="596"/>
      <c r="G203" s="596"/>
      <c r="H203" s="596"/>
      <c r="I203" s="604"/>
    </row>
    <row r="204" spans="1:9" ht="17.25">
      <c r="A204" s="596"/>
      <c r="B204" s="596"/>
      <c r="C204" s="596"/>
      <c r="D204" s="606"/>
      <c r="E204" s="596"/>
      <c r="F204" s="596"/>
      <c r="G204" s="596"/>
      <c r="H204" s="596"/>
      <c r="I204" s="604"/>
    </row>
    <row r="205" spans="1:9" ht="17.25">
      <c r="A205" s="596"/>
      <c r="B205" s="596"/>
      <c r="C205" s="596"/>
      <c r="D205" s="606"/>
      <c r="E205" s="596"/>
      <c r="F205" s="596"/>
      <c r="G205" s="596"/>
      <c r="H205" s="596"/>
      <c r="I205" s="604"/>
    </row>
    <row r="206" spans="1:9" ht="17.25">
      <c r="A206" s="596"/>
      <c r="B206" s="596"/>
      <c r="C206" s="596"/>
      <c r="D206" s="606"/>
      <c r="E206" s="596"/>
      <c r="F206" s="596"/>
      <c r="G206" s="596"/>
      <c r="H206" s="596"/>
      <c r="I206" s="604"/>
    </row>
    <row r="207" spans="1:9" ht="17.25">
      <c r="A207" s="596"/>
      <c r="B207" s="596"/>
      <c r="C207" s="596"/>
      <c r="D207" s="606"/>
      <c r="E207" s="596"/>
      <c r="F207" s="596"/>
      <c r="G207" s="596"/>
      <c r="H207" s="596"/>
      <c r="I207" s="604"/>
    </row>
    <row r="208" spans="1:9" ht="17.25">
      <c r="A208" s="596"/>
      <c r="B208" s="596"/>
      <c r="C208" s="596"/>
      <c r="D208" s="606"/>
      <c r="E208" s="596"/>
      <c r="F208" s="596"/>
      <c r="G208" s="596"/>
      <c r="H208" s="596"/>
      <c r="I208" s="604"/>
    </row>
    <row r="209" spans="1:9" ht="17.25">
      <c r="A209" s="596"/>
      <c r="B209" s="596"/>
      <c r="C209" s="596"/>
      <c r="D209" s="606"/>
      <c r="E209" s="596"/>
      <c r="F209" s="596"/>
      <c r="G209" s="596"/>
      <c r="H209" s="596"/>
      <c r="I209" s="604"/>
    </row>
    <row r="210" spans="1:9" ht="17.25">
      <c r="A210" s="596"/>
      <c r="B210" s="596"/>
      <c r="C210" s="596"/>
      <c r="D210" s="606"/>
      <c r="E210" s="596"/>
      <c r="F210" s="596"/>
      <c r="G210" s="596"/>
      <c r="H210" s="596"/>
      <c r="I210" s="604"/>
    </row>
    <row r="211" spans="1:9" ht="17.25">
      <c r="A211" s="596"/>
      <c r="B211" s="596"/>
      <c r="C211" s="596"/>
      <c r="D211" s="606"/>
      <c r="E211" s="596"/>
      <c r="F211" s="596"/>
      <c r="G211" s="596"/>
      <c r="H211" s="596"/>
      <c r="I211" s="604"/>
    </row>
    <row r="212" spans="1:9" ht="17.25">
      <c r="A212" s="596"/>
      <c r="B212" s="596"/>
      <c r="C212" s="596"/>
      <c r="D212" s="606"/>
      <c r="E212" s="596"/>
      <c r="F212" s="596"/>
      <c r="G212" s="596"/>
      <c r="H212" s="596"/>
      <c r="I212" s="604"/>
    </row>
    <row r="213" spans="1:9" ht="17.25">
      <c r="A213" s="596"/>
      <c r="B213" s="596"/>
      <c r="C213" s="596"/>
      <c r="D213" s="606"/>
      <c r="E213" s="596"/>
      <c r="F213" s="596"/>
      <c r="G213" s="596"/>
      <c r="H213" s="596"/>
      <c r="I213" s="604"/>
    </row>
    <row r="214" spans="1:9" ht="17.25">
      <c r="A214" s="596"/>
      <c r="B214" s="596"/>
      <c r="C214" s="596"/>
      <c r="D214" s="606"/>
      <c r="E214" s="596"/>
      <c r="F214" s="596"/>
      <c r="G214" s="596"/>
      <c r="H214" s="596"/>
      <c r="I214" s="604"/>
    </row>
    <row r="215" spans="1:9" ht="17.25">
      <c r="A215" s="596"/>
      <c r="B215" s="596"/>
      <c r="C215" s="596"/>
      <c r="D215" s="606"/>
      <c r="E215" s="596"/>
      <c r="F215" s="596"/>
      <c r="G215" s="596"/>
      <c r="H215" s="596"/>
      <c r="I215" s="604"/>
    </row>
    <row r="216" spans="1:9" ht="17.25">
      <c r="A216" s="596"/>
      <c r="B216" s="596"/>
      <c r="C216" s="596"/>
      <c r="D216" s="606"/>
      <c r="E216" s="596"/>
      <c r="F216" s="596"/>
      <c r="G216" s="596"/>
      <c r="H216" s="596"/>
      <c r="I216" s="604"/>
    </row>
    <row r="217" spans="1:9" ht="17.25">
      <c r="A217" s="596"/>
      <c r="B217" s="596"/>
      <c r="C217" s="596"/>
      <c r="D217" s="606"/>
      <c r="E217" s="596"/>
      <c r="F217" s="596"/>
      <c r="G217" s="596"/>
      <c r="H217" s="596"/>
      <c r="I217" s="604"/>
    </row>
  </sheetData>
  <mergeCells count="1">
    <mergeCell ref="A2:I2"/>
  </mergeCells>
  <phoneticPr fontId="51" type="noConversion"/>
  <pageMargins left="0.7" right="0.7" top="0.75" bottom="0.75" header="0.3" footer="0.3"/>
  <pageSetup paperSize="9" scale="74" orientation="portrait" r:id="rId1"/>
  <ignoredErrors>
    <ignoredError sqref="A12 A13: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13</vt:i4>
      </vt:variant>
      <vt:variant>
        <vt:lpstr>이름이 지정된 범위</vt:lpstr>
      </vt:variant>
      <vt:variant>
        <vt:i4>4</vt:i4>
      </vt:variant>
    </vt:vector>
  </HeadingPairs>
  <TitlesOfParts>
    <vt:vector size="17" baseType="lpstr">
      <vt:lpstr>1. 행정구역</vt:lpstr>
      <vt:lpstr>2. 인구추이</vt:lpstr>
      <vt:lpstr>3. 사망원인별사망</vt:lpstr>
      <vt:lpstr>4. 혼인율</vt:lpstr>
      <vt:lpstr>5. 이혼율</vt:lpstr>
      <vt:lpstr>6.여성가구주 현황</vt:lpstr>
      <vt:lpstr>7. 시ㆍ군별 세대 및 인구(주민등록)</vt:lpstr>
      <vt:lpstr>8.경지면적</vt:lpstr>
      <vt:lpstr>9.상수도</vt:lpstr>
      <vt:lpstr>10.시군별자동차등록</vt:lpstr>
      <vt:lpstr>11.지방세부담</vt:lpstr>
      <vt:lpstr>12.시군공무원</vt:lpstr>
      <vt:lpstr>13.관내관공서 및 주요기관(1-2) </vt:lpstr>
      <vt:lpstr>'2. 인구추이'!Print_Area</vt:lpstr>
      <vt:lpstr>'4. 혼인율'!Print_Area</vt:lpstr>
      <vt:lpstr>'5. 이혼율'!Print_Area</vt:lpstr>
      <vt:lpstr>'7. 시ㆍ군별 세대 및 인구(주민등록)'!Print_Area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사용자</dc:creator>
  <cp:lastModifiedBy>user</cp:lastModifiedBy>
  <dcterms:created xsi:type="dcterms:W3CDTF">2016-03-06T05:47:04Z</dcterms:created>
  <dcterms:modified xsi:type="dcterms:W3CDTF">2017-05-18T05:34:28Z</dcterms:modified>
</cp:coreProperties>
</file>