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업무\6. 예산서\2023년\2023년 본예산\1권\상수도\"/>
    </mc:Choice>
  </mc:AlternateContent>
  <bookViews>
    <workbookView xWindow="120" yWindow="90" windowWidth="11760" windowHeight="6465" activeTab="1"/>
  </bookViews>
  <sheets>
    <sheet name="목차" sheetId="9" r:id="rId1"/>
    <sheet name="운영계획(1)" sheetId="14" r:id="rId2"/>
    <sheet name="운영계획(2)" sheetId="15" r:id="rId3"/>
    <sheet name="예산총칙" sheetId="19" r:id="rId4"/>
    <sheet name="급여명세" sheetId="18" r:id="rId5"/>
  </sheets>
  <definedNames>
    <definedName name="_xlnm.Print_Area" localSheetId="4">급여명세!$A$1:$F$7</definedName>
    <definedName name="_xlnm.Print_Area" localSheetId="3">예산총칙!$A$1:$J$45</definedName>
  </definedNames>
  <calcPr calcId="162913"/>
</workbook>
</file>

<file path=xl/calcChain.xml><?xml version="1.0" encoding="utf-8"?>
<calcChain xmlns="http://schemas.openxmlformats.org/spreadsheetml/2006/main">
  <c r="D9" i="19" l="1"/>
  <c r="D8" i="19"/>
  <c r="D7" i="19"/>
  <c r="I17" i="19" l="1"/>
  <c r="I31" i="19" l="1"/>
  <c r="I25" i="19"/>
  <c r="I13" i="19"/>
  <c r="F7" i="14" l="1"/>
  <c r="F11" i="14"/>
  <c r="F12" i="14"/>
  <c r="F13" i="14"/>
  <c r="F17" i="14"/>
  <c r="F27" i="14"/>
  <c r="B6" i="18" l="1"/>
  <c r="D6" i="18"/>
  <c r="E6" i="18"/>
  <c r="F6" i="18"/>
  <c r="C7" i="18"/>
  <c r="C6" i="18" s="1"/>
  <c r="F6" i="14" l="1"/>
  <c r="C6" i="15" l="1"/>
  <c r="D8" i="14" l="1"/>
  <c r="F8" i="14" s="1"/>
  <c r="G13" i="15"/>
  <c r="D13" i="15"/>
  <c r="E21" i="14"/>
  <c r="E19" i="14"/>
  <c r="E16" i="14"/>
  <c r="E18" i="14"/>
  <c r="D19" i="14"/>
  <c r="D15" i="14"/>
  <c r="F15" i="14" s="1"/>
  <c r="E6" i="15" l="1"/>
  <c r="D16" i="14"/>
  <c r="D18" i="14" l="1"/>
  <c r="F18" i="14" s="1"/>
  <c r="F16" i="14"/>
  <c r="G6" i="15"/>
  <c r="I6" i="15" s="1"/>
</calcChain>
</file>

<file path=xl/sharedStrings.xml><?xml version="1.0" encoding="utf-8"?>
<sst xmlns="http://schemas.openxmlformats.org/spreadsheetml/2006/main" count="203" uniqueCount="148">
  <si>
    <t>계</t>
    <phoneticPr fontId="2" type="noConversion"/>
  </si>
  <si>
    <t>4. 인력관리계획</t>
    <phoneticPr fontId="2" type="noConversion"/>
  </si>
  <si>
    <t>목          차</t>
    <phoneticPr fontId="2" type="noConversion"/>
  </si>
  <si>
    <t xml:space="preserve">― ― ― ― ― ― ― ― ― ― ― ― ― ― ― ― ― ― ― ― ―  </t>
    <phoneticPr fontId="2" type="noConversion"/>
  </si>
  <si>
    <t xml:space="preserve">  가. 총   괄</t>
    <phoneticPr fontId="2" type="noConversion"/>
  </si>
  <si>
    <t>단위</t>
    <phoneticPr fontId="2" type="noConversion"/>
  </si>
  <si>
    <t>당년도</t>
    <phoneticPr fontId="2" type="noConversion"/>
  </si>
  <si>
    <t>전년도</t>
    <phoneticPr fontId="2" type="noConversion"/>
  </si>
  <si>
    <t>증   감</t>
    <phoneticPr fontId="2" type="noConversion"/>
  </si>
  <si>
    <t>비   고</t>
    <phoneticPr fontId="2" type="noConversion"/>
  </si>
  <si>
    <t>1. 보 급 계 획</t>
    <phoneticPr fontId="2" type="noConversion"/>
  </si>
  <si>
    <t>1) 행정구역 총인구(A)</t>
    <phoneticPr fontId="2" type="noConversion"/>
  </si>
  <si>
    <t>천명</t>
    <phoneticPr fontId="2" type="noConversion"/>
  </si>
  <si>
    <t>2) 급 수 인 구(B)</t>
    <phoneticPr fontId="2" type="noConversion"/>
  </si>
  <si>
    <t>3) 보   급   률(B/A×100)</t>
    <phoneticPr fontId="2" type="noConversion"/>
  </si>
  <si>
    <t>％</t>
    <phoneticPr fontId="2" type="noConversion"/>
  </si>
  <si>
    <t>2. 시 설 계 획</t>
    <phoneticPr fontId="2" type="noConversion"/>
  </si>
  <si>
    <t>1) 취 수 용 량</t>
    <phoneticPr fontId="2" type="noConversion"/>
  </si>
  <si>
    <t>천㎥</t>
    <phoneticPr fontId="2" type="noConversion"/>
  </si>
  <si>
    <t>3) 급 수 전 수</t>
    <phoneticPr fontId="2" type="noConversion"/>
  </si>
  <si>
    <t>전</t>
    <phoneticPr fontId="2" type="noConversion"/>
  </si>
  <si>
    <t>4) 송배수관총연장</t>
    <phoneticPr fontId="2" type="noConversion"/>
  </si>
  <si>
    <t>㎞</t>
    <phoneticPr fontId="2" type="noConversion"/>
  </si>
  <si>
    <t>5) 급수관총연장</t>
    <phoneticPr fontId="2" type="noConversion"/>
  </si>
  <si>
    <t>6) 노후관교체</t>
    <phoneticPr fontId="2" type="noConversion"/>
  </si>
  <si>
    <t>3. 생산 및 수급계획</t>
    <phoneticPr fontId="2" type="noConversion"/>
  </si>
  <si>
    <t>1) 년간총생산량(C)</t>
    <phoneticPr fontId="2" type="noConversion"/>
  </si>
  <si>
    <t>2) 1일평균생산량</t>
    <phoneticPr fontId="2" type="noConversion"/>
  </si>
  <si>
    <t>ℓ</t>
    <phoneticPr fontId="2" type="noConversion"/>
  </si>
  <si>
    <t>원</t>
    <phoneticPr fontId="2" type="noConversion"/>
  </si>
  <si>
    <t>명</t>
    <phoneticPr fontId="2" type="noConversion"/>
  </si>
  <si>
    <t>1) 일   반   직</t>
    <phoneticPr fontId="2" type="noConversion"/>
  </si>
  <si>
    <t>2) 별   정   직</t>
    <phoneticPr fontId="2" type="noConversion"/>
  </si>
  <si>
    <t>5. 자산평가액</t>
    <phoneticPr fontId="2" type="noConversion"/>
  </si>
  <si>
    <t>억원</t>
    <phoneticPr fontId="2" type="noConversion"/>
  </si>
  <si>
    <t xml:space="preserve">  제6조(예산전용금지과목)  다음에 게기하는 과목의 경비는 의회의 의결을 거치지 않고는 그 경비를 전용할 수 없다.</t>
    <phoneticPr fontId="2" type="noConversion"/>
  </si>
  <si>
    <t>연간총생산량(천㎥)</t>
    <phoneticPr fontId="2" type="noConversion"/>
  </si>
  <si>
    <t xml:space="preserve">  제7조(중요자산취득 및 처분)  중요자산의 취득 및 처분은 다음과 같이 한다.  </t>
    <phoneticPr fontId="2" type="noConversion"/>
  </si>
  <si>
    <t>구                           분</t>
    <phoneticPr fontId="2" type="noConversion"/>
  </si>
  <si>
    <t>정수장별</t>
    <phoneticPr fontId="2" type="noConversion"/>
  </si>
  <si>
    <t>시설용량(천㎥)</t>
    <phoneticPr fontId="2" type="noConversion"/>
  </si>
  <si>
    <t>1일평균생산량(천㎥)</t>
    <phoneticPr fontId="2" type="noConversion"/>
  </si>
  <si>
    <t>가동율(％)</t>
    <phoneticPr fontId="2" type="noConversion"/>
  </si>
  <si>
    <t>동두천정수장</t>
    <phoneticPr fontId="2" type="noConversion"/>
  </si>
  <si>
    <t>업 종 별</t>
    <phoneticPr fontId="2" type="noConversion"/>
  </si>
  <si>
    <t>당   년   도</t>
    <phoneticPr fontId="2" type="noConversion"/>
  </si>
  <si>
    <t>전   년   도</t>
    <phoneticPr fontId="2" type="noConversion"/>
  </si>
  <si>
    <t>인상율(％)</t>
    <phoneticPr fontId="2" type="noConversion"/>
  </si>
  <si>
    <t>인상시기</t>
    <phoneticPr fontId="2" type="noConversion"/>
  </si>
  <si>
    <t>수입액(천원)</t>
    <phoneticPr fontId="2" type="noConversion"/>
  </si>
  <si>
    <t>㎥당단가(원)</t>
    <phoneticPr fontId="2" type="noConversion"/>
  </si>
  <si>
    <t>가   정   용</t>
    <phoneticPr fontId="2" type="noConversion"/>
  </si>
  <si>
    <t xml:space="preserve">  제2조(업무의 예정량)  업무의 예정량은 다음과 같다.</t>
    <phoneticPr fontId="2" type="noConversion"/>
  </si>
  <si>
    <t xml:space="preserve">    가. 급수전수</t>
    <phoneticPr fontId="2" type="noConversion"/>
  </si>
  <si>
    <t xml:space="preserve">    나. 년간생산량</t>
    <phoneticPr fontId="2" type="noConversion"/>
  </si>
  <si>
    <t xml:space="preserve">    다. 1일평균생산량</t>
    <phoneticPr fontId="2" type="noConversion"/>
  </si>
  <si>
    <t xml:space="preserve">  제3조(수익적 수입 및 지출)  수익적 수입 및 지출의 예정액은 다음과 같이 정한다.</t>
    <phoneticPr fontId="2" type="noConversion"/>
  </si>
  <si>
    <t>수</t>
    <phoneticPr fontId="2" type="noConversion"/>
  </si>
  <si>
    <t>입</t>
    <phoneticPr fontId="2" type="noConversion"/>
  </si>
  <si>
    <t xml:space="preserve">    제1관  상수도사업수익</t>
    <phoneticPr fontId="2" type="noConversion"/>
  </si>
  <si>
    <t xml:space="preserve">      제1항  영업수익  </t>
    <phoneticPr fontId="2" type="noConversion"/>
  </si>
  <si>
    <t xml:space="preserve">      제2항  영업외수익</t>
    <phoneticPr fontId="2" type="noConversion"/>
  </si>
  <si>
    <t>지</t>
    <phoneticPr fontId="2" type="noConversion"/>
  </si>
  <si>
    <t>출</t>
    <phoneticPr fontId="2" type="noConversion"/>
  </si>
  <si>
    <t xml:space="preserve">    제2관  상수도사업비용</t>
    <phoneticPr fontId="2" type="noConversion"/>
  </si>
  <si>
    <t xml:space="preserve">      제1항  영업비용</t>
    <phoneticPr fontId="2" type="noConversion"/>
  </si>
  <si>
    <t xml:space="preserve">  제4조(자본적 수입 및 지출)  자본적 수입 및 지출의 예정액은 다음과 같이 정한다.</t>
    <phoneticPr fontId="2" type="noConversion"/>
  </si>
  <si>
    <t xml:space="preserve">    제1관  자본적수입</t>
    <phoneticPr fontId="2" type="noConversion"/>
  </si>
  <si>
    <t xml:space="preserve">    제2관  자본적지출</t>
    <phoneticPr fontId="2" type="noConversion"/>
  </si>
  <si>
    <t xml:space="preserve">    (2) 업무추진비(타 비목으로부터의 전용금지)</t>
    <phoneticPr fontId="2" type="noConversion"/>
  </si>
  <si>
    <t>구      분</t>
    <phoneticPr fontId="2" type="noConversion"/>
  </si>
  <si>
    <t>종      류</t>
    <phoneticPr fontId="2" type="noConversion"/>
  </si>
  <si>
    <t>명      칭</t>
    <phoneticPr fontId="2" type="noConversion"/>
  </si>
  <si>
    <t>수   량</t>
    <phoneticPr fontId="2" type="noConversion"/>
  </si>
  <si>
    <t>금   액</t>
    <phoneticPr fontId="2" type="noConversion"/>
  </si>
  <si>
    <t>취득자산</t>
    <phoneticPr fontId="2" type="noConversion"/>
  </si>
  <si>
    <t>전용공업용</t>
    <phoneticPr fontId="2" type="noConversion"/>
  </si>
  <si>
    <t>일   반   용</t>
    <phoneticPr fontId="2" type="noConversion"/>
  </si>
  <si>
    <t>나. 생산 및 급수계획</t>
    <phoneticPr fontId="2" type="noConversion"/>
  </si>
  <si>
    <t>다. 요금조정계획</t>
    <phoneticPr fontId="2" type="noConversion"/>
  </si>
  <si>
    <t>〃</t>
  </si>
  <si>
    <t>〃</t>
    <phoneticPr fontId="2" type="noConversion"/>
  </si>
  <si>
    <t xml:space="preserve"> </t>
    <phoneticPr fontId="2" type="noConversion"/>
  </si>
  <si>
    <t>3) 기   타   직</t>
    <phoneticPr fontId="2" type="noConversion"/>
  </si>
  <si>
    <t>4) 무기계약근로자</t>
    <phoneticPr fontId="2" type="noConversion"/>
  </si>
  <si>
    <t>5) 기간제근로자 등</t>
    <phoneticPr fontId="2" type="noConversion"/>
  </si>
  <si>
    <t>라. 지방채 발행계획</t>
    <phoneticPr fontId="2" type="noConversion"/>
  </si>
  <si>
    <t>기채선</t>
    <phoneticPr fontId="2" type="noConversion"/>
  </si>
  <si>
    <t>금액</t>
    <phoneticPr fontId="2" type="noConversion"/>
  </si>
  <si>
    <t>용도</t>
    <phoneticPr fontId="2" type="noConversion"/>
  </si>
  <si>
    <t>발행사유</t>
    <phoneticPr fontId="2" type="noConversion"/>
  </si>
  <si>
    <t>발행조건</t>
    <phoneticPr fontId="2" type="noConversion"/>
  </si>
  <si>
    <t>발행시기</t>
    <phoneticPr fontId="2" type="noConversion"/>
  </si>
  <si>
    <t>사용량</t>
    <phoneticPr fontId="2" type="noConversion"/>
  </si>
  <si>
    <t>1~100
101~300
301~1000
1,001 이상</t>
    <phoneticPr fontId="2" type="noConversion"/>
  </si>
  <si>
    <t>1~20
21~30
31 이상</t>
    <phoneticPr fontId="2" type="noConversion"/>
  </si>
  <si>
    <t>1 이상</t>
    <phoneticPr fontId="2" type="noConversion"/>
  </si>
  <si>
    <t>690
1,090
1,530</t>
    <phoneticPr fontId="2" type="noConversion"/>
  </si>
  <si>
    <t>1,410
1,480
1,560
1,700</t>
    <phoneticPr fontId="2" type="noConversion"/>
  </si>
  <si>
    <t>1이상</t>
    <phoneticPr fontId="2" type="noConversion"/>
  </si>
  <si>
    <t>해당 없음</t>
    <phoneticPr fontId="2" type="noConversion"/>
  </si>
  <si>
    <t>-</t>
    <phoneticPr fontId="2" type="noConversion"/>
  </si>
  <si>
    <t>2) 시 설 용 량(자체)</t>
    <phoneticPr fontId="2" type="noConversion"/>
  </si>
  <si>
    <t xml:space="preserve">    (1) 인력운영비 </t>
    <phoneticPr fontId="2" type="noConversion"/>
  </si>
  <si>
    <t>3) 년간총조정량(부과)(D)</t>
    <phoneticPr fontId="2" type="noConversion"/>
  </si>
  <si>
    <t>발전용(기타)</t>
    <phoneticPr fontId="2" type="noConversion"/>
  </si>
  <si>
    <t>1. 예산총칙</t>
    <phoneticPr fontId="2" type="noConversion"/>
  </si>
  <si>
    <t>천'㎥</t>
    <phoneticPr fontId="2" type="noConversion"/>
  </si>
  <si>
    <t>㎥</t>
  </si>
  <si>
    <t>천원</t>
    <phoneticPr fontId="2" type="noConversion"/>
  </si>
  <si>
    <t xml:space="preserve">      제1항 투자자산취득</t>
    <phoneticPr fontId="2" type="noConversion"/>
  </si>
  <si>
    <t xml:space="preserve">      제2항 유형자산취득</t>
    <phoneticPr fontId="2" type="noConversion"/>
  </si>
  <si>
    <t xml:space="preserve">      제3항 비가동설비자산취득</t>
    <phoneticPr fontId="2" type="noConversion"/>
  </si>
  <si>
    <t xml:space="preserve">      제1항  투자자산처분</t>
    <phoneticPr fontId="2" type="noConversion"/>
  </si>
  <si>
    <t xml:space="preserve">      제2항  자본잉여금수입</t>
    <phoneticPr fontId="2" type="noConversion"/>
  </si>
  <si>
    <t xml:space="preserve">      제3항  유보자금</t>
    <phoneticPr fontId="2" type="noConversion"/>
  </si>
  <si>
    <t xml:space="preserve">      제4항  기타자본적수입</t>
    <phoneticPr fontId="2" type="noConversion"/>
  </si>
  <si>
    <t xml:space="preserve">   </t>
    <phoneticPr fontId="2" type="noConversion"/>
  </si>
  <si>
    <t>환경사업소</t>
    <phoneticPr fontId="2" type="noConversion"/>
  </si>
  <si>
    <t>비정규직보수</t>
    <phoneticPr fontId="2" type="noConversion"/>
  </si>
  <si>
    <t>직무수행경비</t>
    <phoneticPr fontId="2" type="noConversion"/>
  </si>
  <si>
    <t>인건비</t>
    <phoneticPr fontId="2" type="noConversion"/>
  </si>
  <si>
    <t>정       원
(명)</t>
    <phoneticPr fontId="2" type="noConversion"/>
  </si>
  <si>
    <t xml:space="preserve">                       과   목
   부서별</t>
    <phoneticPr fontId="2" type="noConversion"/>
  </si>
  <si>
    <t>(단위 : 천원)</t>
    <phoneticPr fontId="2" type="noConversion"/>
  </si>
  <si>
    <t>5. 급여비명세서</t>
    <phoneticPr fontId="2" type="noConversion"/>
  </si>
  <si>
    <t xml:space="preserve">  제5조(일시차입금)  해 당 없 음</t>
    <phoneticPr fontId="2" type="noConversion"/>
  </si>
  <si>
    <t>4) 1인1일평균급수량</t>
    <phoneticPr fontId="2" type="noConversion"/>
  </si>
  <si>
    <t>5) 유   수   율(D/C×100)</t>
    <phoneticPr fontId="2" type="noConversion"/>
  </si>
  <si>
    <t>6) 톤당평균요금
(년간급수수입/년간조정량)</t>
    <phoneticPr fontId="2" type="noConversion"/>
  </si>
  <si>
    <t>690 
1,090 
1,530</t>
    <phoneticPr fontId="2" type="noConversion"/>
  </si>
  <si>
    <t xml:space="preserve">  가. 사업운영계획</t>
    <phoneticPr fontId="2" type="noConversion"/>
  </si>
  <si>
    <t xml:space="preserve">  나. 예산총칙</t>
    <phoneticPr fontId="2" type="noConversion"/>
  </si>
  <si>
    <t xml:space="preserve">  다. 예산 총괄표</t>
    <phoneticPr fontId="2" type="noConversion"/>
  </si>
  <si>
    <t xml:space="preserve">     수입예산서</t>
    <phoneticPr fontId="2" type="noConversion"/>
  </si>
  <si>
    <t xml:space="preserve">     지출예산서</t>
    <phoneticPr fontId="2" type="noConversion"/>
  </si>
  <si>
    <t xml:space="preserve">  라. 자금운영계획</t>
    <phoneticPr fontId="2" type="noConversion"/>
  </si>
  <si>
    <t xml:space="preserve">  마. 급여비명세서</t>
    <phoneticPr fontId="2" type="noConversion"/>
  </si>
  <si>
    <t xml:space="preserve">     수입자금</t>
    <phoneticPr fontId="2" type="noConversion"/>
  </si>
  <si>
    <t xml:space="preserve">     지출자금</t>
    <phoneticPr fontId="2" type="noConversion"/>
  </si>
  <si>
    <t xml:space="preserve">      제2항  영업외비용</t>
    <phoneticPr fontId="2" type="noConversion"/>
  </si>
  <si>
    <t xml:space="preserve">      제3항  예비비</t>
    <phoneticPr fontId="2" type="noConversion"/>
  </si>
  <si>
    <t>□ 2023년도 동두천시 상수도사업 운영계획</t>
    <phoneticPr fontId="2" type="noConversion"/>
  </si>
  <si>
    <t xml:space="preserve">  제1조(총칙)  2023년도 동두천시 상수도사업 특별회계 예산은 다음과 같이 정한다.</t>
    <phoneticPr fontId="2" type="noConversion"/>
  </si>
  <si>
    <t>해</t>
    <phoneticPr fontId="2" type="noConversion"/>
  </si>
  <si>
    <t>당</t>
    <phoneticPr fontId="2" type="noConversion"/>
  </si>
  <si>
    <t>없</t>
    <phoneticPr fontId="2" type="noConversion"/>
  </si>
  <si>
    <t>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</si>
</sst>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176" formatCode="_-* #,##0.0_-;\-* #,##0.0_-;_-* &quot;-&quot;_-;_-@_-"/>
    <numFmt numFmtId="177" formatCode="_-* #,##0.0_-;\-* #,##0.0_-;_-* &quot;-&quot;??_-;_-@_-"/>
    <numFmt numFmtId="178" formatCode="_-* #,##0_-;\-* #,##0_-;_-* &quot;-&quot;??_-;_-@_-"/>
    <numFmt numFmtId="179" formatCode="_-* #,##0.0_-;\-* #,##0.0_-;_-* &quot;-&quot;?_-;_-@_-"/>
    <numFmt numFmtId="180" formatCode="#,##0.0_);[Red]\(#,##0.0\)"/>
    <numFmt numFmtId="181" formatCode="#,##0.0"/>
    <numFmt numFmtId="182" formatCode="#,##0.0_);\△#,##0.0\ "/>
    <numFmt numFmtId="183" formatCode="#,##0_);[Red]\(#,##0\)"/>
    <numFmt numFmtId="184" formatCode="General\ "/>
  </numFmts>
  <fonts count="2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6"/>
      <name val="굴림"/>
      <family val="3"/>
      <charset val="129"/>
    </font>
    <font>
      <sz val="10"/>
      <name val="굴림"/>
      <family val="3"/>
      <charset val="129"/>
    </font>
    <font>
      <b/>
      <sz val="24"/>
      <name val="굴림"/>
      <family val="3"/>
      <charset val="129"/>
    </font>
    <font>
      <b/>
      <sz val="14"/>
      <name val="굴림"/>
      <family val="3"/>
      <charset val="129"/>
    </font>
    <font>
      <b/>
      <sz val="12"/>
      <name val="굴림"/>
      <family val="3"/>
      <charset val="129"/>
    </font>
    <font>
      <sz val="11"/>
      <name val="HY헤드라인M"/>
      <family val="1"/>
      <charset val="129"/>
    </font>
    <font>
      <b/>
      <sz val="18"/>
      <name val="HY헤드라인M"/>
      <family val="1"/>
      <charset val="129"/>
    </font>
    <font>
      <sz val="10"/>
      <name val="HY헤드라인M"/>
      <family val="1"/>
      <charset val="129"/>
    </font>
    <font>
      <sz val="12"/>
      <name val="HY헤드라인M"/>
      <family val="1"/>
      <charset val="129"/>
    </font>
    <font>
      <b/>
      <sz val="16"/>
      <name val="HY헤드라인M"/>
      <family val="1"/>
      <charset val="129"/>
    </font>
    <font>
      <b/>
      <sz val="11"/>
      <name val="돋움"/>
      <family val="3"/>
      <charset val="129"/>
    </font>
    <font>
      <b/>
      <sz val="11"/>
      <name val="굴림"/>
      <family val="3"/>
      <charset val="129"/>
    </font>
    <font>
      <b/>
      <sz val="14"/>
      <color rgb="FF000000"/>
      <name val="굴림"/>
      <family val="3"/>
      <charset val="129"/>
    </font>
    <font>
      <sz val="14"/>
      <name val="굴림"/>
      <family val="3"/>
      <charset val="129"/>
    </font>
    <font>
      <sz val="10"/>
      <color theme="1"/>
      <name val="HY헤드라인M"/>
      <family val="1"/>
      <charset val="129"/>
    </font>
    <font>
      <sz val="11"/>
      <color rgb="FF000000"/>
      <name val="돋움"/>
      <family val="3"/>
      <charset val="129"/>
    </font>
    <font>
      <sz val="12"/>
      <color theme="1"/>
      <name val="HY헤드라인M"/>
      <family val="1"/>
      <charset val="129"/>
    </font>
    <font>
      <b/>
      <sz val="16"/>
      <color theme="1"/>
      <name val="HY헤드라인M"/>
      <family val="1"/>
      <charset val="129"/>
    </font>
    <font>
      <b/>
      <sz val="10"/>
      <color theme="1"/>
      <name val="HY헤드라인M"/>
      <family val="1"/>
      <charset val="129"/>
    </font>
    <font>
      <sz val="10"/>
      <color rgb="FFFF0000"/>
      <name val="HY헤드라인M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8" fillId="0" borderId="0">
      <alignment vertical="center"/>
    </xf>
    <xf numFmtId="41" fontId="18" fillId="0" borderId="0">
      <alignment vertical="center"/>
    </xf>
  </cellStyleXfs>
  <cellXfs count="166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0" borderId="0" xfId="0" quotePrefix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41" fontId="10" fillId="0" borderId="0" xfId="1" applyFont="1" applyBorder="1" applyAlignment="1">
      <alignment horizontal="center" vertical="center"/>
    </xf>
    <xf numFmtId="176" fontId="10" fillId="0" borderId="0" xfId="1" applyNumberFormat="1" applyFont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1" fontId="10" fillId="0" borderId="12" xfId="1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37" xfId="0" applyFont="1" applyBorder="1" applyAlignment="1">
      <alignment vertical="center"/>
    </xf>
    <xf numFmtId="0" fontId="10" fillId="0" borderId="37" xfId="0" applyFont="1" applyBorder="1" applyAlignment="1">
      <alignment horizontal="center" vertical="center"/>
    </xf>
    <xf numFmtId="41" fontId="10" fillId="0" borderId="12" xfId="1" applyNumberFormat="1" applyFont="1" applyFill="1" applyBorder="1" applyAlignment="1">
      <alignment horizontal="center" vertical="center" wrapText="1"/>
    </xf>
    <xf numFmtId="49" fontId="10" fillId="0" borderId="12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horizontal="center" vertical="center"/>
    </xf>
    <xf numFmtId="0" fontId="13" fillId="0" borderId="0" xfId="0" applyFont="1"/>
    <xf numFmtId="0" fontId="14" fillId="0" borderId="0" xfId="0" applyFont="1"/>
    <xf numFmtId="49" fontId="10" fillId="0" borderId="12" xfId="0" quotePrefix="1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3" fontId="17" fillId="0" borderId="0" xfId="1" quotePrefix="1" applyNumberFormat="1" applyFont="1" applyAlignment="1">
      <alignment vertical="center"/>
    </xf>
    <xf numFmtId="0" fontId="17" fillId="0" borderId="0" xfId="1" quotePrefix="1" applyNumberFormat="1" applyFont="1" applyAlignment="1">
      <alignment vertical="center"/>
    </xf>
    <xf numFmtId="3" fontId="17" fillId="0" borderId="0" xfId="0" applyNumberFormat="1" applyFont="1" applyAlignment="1">
      <alignment vertical="center"/>
    </xf>
    <xf numFmtId="41" fontId="17" fillId="0" borderId="0" xfId="1" applyFont="1" applyAlignment="1">
      <alignment vertical="center"/>
    </xf>
    <xf numFmtId="3" fontId="17" fillId="0" borderId="0" xfId="0" quotePrefix="1" applyNumberFormat="1" applyFont="1" applyAlignment="1">
      <alignment vertical="center"/>
    </xf>
    <xf numFmtId="41" fontId="17" fillId="0" borderId="0" xfId="1" applyFont="1" applyAlignment="1">
      <alignment horizontal="right" vertical="center"/>
    </xf>
    <xf numFmtId="176" fontId="17" fillId="0" borderId="7" xfId="1" applyNumberFormat="1" applyFont="1" applyFill="1" applyBorder="1" applyAlignment="1">
      <alignment vertical="center"/>
    </xf>
    <xf numFmtId="176" fontId="17" fillId="0" borderId="4" xfId="1" applyNumberFormat="1" applyFont="1" applyFill="1" applyBorder="1" applyAlignment="1">
      <alignment vertical="center"/>
    </xf>
    <xf numFmtId="41" fontId="17" fillId="0" borderId="12" xfId="1" applyFont="1" applyFill="1" applyBorder="1" applyAlignment="1">
      <alignment vertical="center"/>
    </xf>
    <xf numFmtId="41" fontId="17" fillId="0" borderId="4" xfId="1" applyFont="1" applyFill="1" applyBorder="1" applyAlignment="1">
      <alignment vertical="center"/>
    </xf>
    <xf numFmtId="176" fontId="10" fillId="0" borderId="4" xfId="1" applyNumberFormat="1" applyFont="1" applyFill="1" applyBorder="1" applyAlignment="1">
      <alignment vertical="center"/>
    </xf>
    <xf numFmtId="41" fontId="17" fillId="0" borderId="4" xfId="3" applyNumberFormat="1" applyFont="1" applyFill="1" applyBorder="1" applyAlignment="1">
      <alignment vertical="center"/>
    </xf>
    <xf numFmtId="41" fontId="17" fillId="0" borderId="7" xfId="1" applyFont="1" applyFill="1" applyBorder="1" applyAlignment="1">
      <alignment vertical="center"/>
    </xf>
    <xf numFmtId="41" fontId="17" fillId="0" borderId="16" xfId="3" applyNumberFormat="1" applyFont="1" applyFill="1" applyBorder="1" applyAlignment="1">
      <alignment vertical="center"/>
    </xf>
    <xf numFmtId="41" fontId="11" fillId="0" borderId="11" xfId="1" applyFont="1" applyBorder="1" applyAlignment="1">
      <alignment horizontal="center" vertical="center"/>
    </xf>
    <xf numFmtId="41" fontId="11" fillId="0" borderId="10" xfId="1" applyFont="1" applyBorder="1" applyAlignment="1">
      <alignment horizontal="center" vertical="center"/>
    </xf>
    <xf numFmtId="41" fontId="11" fillId="0" borderId="7" xfId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41" fontId="11" fillId="0" borderId="8" xfId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176" fontId="10" fillId="0" borderId="7" xfId="1" applyNumberFormat="1" applyFont="1" applyFill="1" applyBorder="1" applyAlignment="1">
      <alignment vertical="center"/>
    </xf>
    <xf numFmtId="41" fontId="10" fillId="0" borderId="4" xfId="1" applyFont="1" applyFill="1" applyBorder="1" applyAlignment="1">
      <alignment vertical="center"/>
    </xf>
    <xf numFmtId="41" fontId="10" fillId="0" borderId="7" xfId="1" applyFont="1" applyFill="1" applyBorder="1" applyAlignment="1">
      <alignment vertical="center"/>
    </xf>
    <xf numFmtId="182" fontId="10" fillId="0" borderId="10" xfId="1" applyNumberFormat="1" applyFont="1" applyBorder="1" applyAlignment="1">
      <alignment horizontal="right" vertical="center"/>
    </xf>
    <xf numFmtId="182" fontId="10" fillId="0" borderId="4" xfId="1" applyNumberFormat="1" applyFont="1" applyBorder="1" applyAlignment="1">
      <alignment horizontal="right" vertical="center"/>
    </xf>
    <xf numFmtId="182" fontId="10" fillId="0" borderId="7" xfId="1" applyNumberFormat="1" applyFont="1" applyBorder="1" applyAlignment="1">
      <alignment horizontal="right" vertical="center"/>
    </xf>
    <xf numFmtId="183" fontId="10" fillId="0" borderId="12" xfId="1" applyNumberFormat="1" applyFont="1" applyFill="1" applyBorder="1" applyAlignment="1">
      <alignment horizontal="right" vertical="center"/>
    </xf>
    <xf numFmtId="183" fontId="10" fillId="0" borderId="12" xfId="1" applyNumberFormat="1" applyFont="1" applyBorder="1" applyAlignment="1">
      <alignment horizontal="right" vertical="center"/>
    </xf>
    <xf numFmtId="184" fontId="10" fillId="0" borderId="12" xfId="1" applyNumberFormat="1" applyFont="1" applyFill="1" applyBorder="1" applyAlignment="1">
      <alignment horizontal="right" vertical="center" wrapText="1" indent="1"/>
    </xf>
    <xf numFmtId="184" fontId="10" fillId="0" borderId="12" xfId="1" applyNumberFormat="1" applyFont="1" applyFill="1" applyBorder="1" applyAlignment="1">
      <alignment horizontal="right" vertical="center" indent="1"/>
    </xf>
    <xf numFmtId="184" fontId="10" fillId="0" borderId="16" xfId="0" applyNumberFormat="1" applyFont="1" applyBorder="1" applyAlignment="1">
      <alignment horizontal="right" vertical="center" indent="1"/>
    </xf>
    <xf numFmtId="183" fontId="10" fillId="0" borderId="12" xfId="1" applyNumberFormat="1" applyFont="1" applyFill="1" applyBorder="1" applyAlignment="1">
      <alignment horizontal="right" vertical="center" wrapText="1" indent="1"/>
    </xf>
    <xf numFmtId="183" fontId="10" fillId="0" borderId="12" xfId="1" applyNumberFormat="1" applyFont="1" applyFill="1" applyBorder="1" applyAlignment="1">
      <alignment horizontal="right" vertical="center" indent="1"/>
    </xf>
    <xf numFmtId="183" fontId="10" fillId="0" borderId="16" xfId="0" applyNumberFormat="1" applyFont="1" applyBorder="1" applyAlignment="1">
      <alignment horizontal="right" vertical="center" indent="1"/>
    </xf>
    <xf numFmtId="41" fontId="10" fillId="0" borderId="41" xfId="1" applyNumberFormat="1" applyFont="1" applyBorder="1" applyAlignment="1">
      <alignment horizontal="right" vertical="center"/>
    </xf>
    <xf numFmtId="41" fontId="19" fillId="0" borderId="7" xfId="1" applyFont="1" applyBorder="1" applyAlignment="1">
      <alignment horizontal="center" vertical="center"/>
    </xf>
    <xf numFmtId="41" fontId="19" fillId="0" borderId="10" xfId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7" fillId="0" borderId="0" xfId="0" quotePrefix="1" applyFont="1" applyAlignment="1">
      <alignment horizontal="left" vertical="center"/>
    </xf>
    <xf numFmtId="0" fontId="17" fillId="0" borderId="0" xfId="0" quotePrefix="1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3" fontId="22" fillId="0" borderId="0" xfId="1" quotePrefix="1" applyNumberFormat="1" applyFont="1" applyAlignment="1">
      <alignment vertical="center"/>
    </xf>
    <xf numFmtId="0" fontId="17" fillId="0" borderId="0" xfId="0" quotePrefix="1" applyFont="1" applyAlignment="1">
      <alignment horizontal="left" vertical="center"/>
    </xf>
    <xf numFmtId="3" fontId="17" fillId="2" borderId="0" xfId="1" quotePrefix="1" applyNumberFormat="1" applyFont="1" applyFill="1" applyAlignment="1">
      <alignment vertical="center"/>
    </xf>
    <xf numFmtId="176" fontId="17" fillId="2" borderId="4" xfId="1" applyNumberFormat="1" applyFont="1" applyFill="1" applyBorder="1" applyAlignment="1">
      <alignment vertical="center"/>
    </xf>
    <xf numFmtId="178" fontId="17" fillId="0" borderId="10" xfId="1" applyNumberFormat="1" applyFont="1" applyFill="1" applyBorder="1" applyAlignment="1">
      <alignment vertical="center"/>
    </xf>
    <xf numFmtId="183" fontId="17" fillId="0" borderId="12" xfId="1" applyNumberFormat="1" applyFont="1" applyBorder="1" applyAlignment="1">
      <alignment horizontal="right" vertical="center"/>
    </xf>
    <xf numFmtId="3" fontId="17" fillId="2" borderId="0" xfId="0" quotePrefix="1" applyNumberFormat="1" applyFont="1" applyFill="1" applyAlignment="1">
      <alignment horizontal="right" vertical="center"/>
    </xf>
    <xf numFmtId="181" fontId="17" fillId="2" borderId="0" xfId="0" quotePrefix="1" applyNumberFormat="1" applyFont="1" applyFill="1" applyAlignment="1">
      <alignment horizontal="right" vertical="center"/>
    </xf>
    <xf numFmtId="41" fontId="10" fillId="0" borderId="43" xfId="1" applyFont="1" applyFill="1" applyBorder="1" applyAlignment="1">
      <alignment vertical="center"/>
    </xf>
    <xf numFmtId="176" fontId="17" fillId="0" borderId="43" xfId="1" applyNumberFormat="1" applyFont="1" applyFill="1" applyBorder="1" applyAlignment="1">
      <alignment vertical="center"/>
    </xf>
    <xf numFmtId="0" fontId="10" fillId="0" borderId="44" xfId="0" applyFont="1" applyBorder="1" applyAlignment="1">
      <alignment vertical="center"/>
    </xf>
    <xf numFmtId="0" fontId="10" fillId="0" borderId="45" xfId="0" applyFont="1" applyBorder="1" applyAlignment="1">
      <alignment vertical="center"/>
    </xf>
    <xf numFmtId="0" fontId="10" fillId="0" borderId="46" xfId="0" applyFont="1" applyBorder="1" applyAlignment="1">
      <alignment vertical="center"/>
    </xf>
    <xf numFmtId="176" fontId="17" fillId="2" borderId="7" xfId="3" applyNumberFormat="1" applyFont="1" applyFill="1" applyBorder="1" applyAlignment="1">
      <alignment vertical="center"/>
    </xf>
    <xf numFmtId="176" fontId="17" fillId="2" borderId="4" xfId="3" applyNumberFormat="1" applyFont="1" applyFill="1" applyBorder="1" applyAlignment="1">
      <alignment vertical="center"/>
    </xf>
    <xf numFmtId="178" fontId="17" fillId="2" borderId="10" xfId="3" applyNumberFormat="1" applyFont="1" applyFill="1" applyBorder="1" applyAlignment="1">
      <alignment vertical="center"/>
    </xf>
    <xf numFmtId="177" fontId="17" fillId="2" borderId="4" xfId="3" applyNumberFormat="1" applyFont="1" applyFill="1" applyBorder="1" applyAlignment="1">
      <alignment vertical="center"/>
    </xf>
    <xf numFmtId="41" fontId="17" fillId="2" borderId="4" xfId="3" applyNumberFormat="1" applyFont="1" applyFill="1" applyBorder="1" applyAlignment="1">
      <alignment vertical="center"/>
    </xf>
    <xf numFmtId="41" fontId="17" fillId="2" borderId="4" xfId="1" applyFont="1" applyFill="1" applyBorder="1" applyAlignment="1">
      <alignment vertical="center"/>
    </xf>
    <xf numFmtId="179" fontId="17" fillId="2" borderId="4" xfId="3" applyNumberFormat="1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0" fillId="0" borderId="2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40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83" fontId="17" fillId="0" borderId="10" xfId="1" applyNumberFormat="1" applyFont="1" applyBorder="1" applyAlignment="1">
      <alignment horizontal="right" vertical="center"/>
    </xf>
    <xf numFmtId="183" fontId="17" fillId="0" borderId="41" xfId="1" applyNumberFormat="1" applyFont="1" applyBorder="1" applyAlignment="1">
      <alignment horizontal="right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183" fontId="10" fillId="0" borderId="10" xfId="1" applyNumberFormat="1" applyFont="1" applyBorder="1" applyAlignment="1">
      <alignment horizontal="right" vertical="center"/>
    </xf>
    <xf numFmtId="183" fontId="10" fillId="0" borderId="41" xfId="1" applyNumberFormat="1" applyFont="1" applyBorder="1" applyAlignment="1">
      <alignment horizontal="right" vertical="center"/>
    </xf>
    <xf numFmtId="0" fontId="10" fillId="0" borderId="19" xfId="0" applyFont="1" applyBorder="1" applyAlignment="1">
      <alignment horizontal="center" vertical="center"/>
    </xf>
    <xf numFmtId="0" fontId="10" fillId="0" borderId="19" xfId="0" quotePrefix="1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41" fontId="17" fillId="2" borderId="28" xfId="1" applyFont="1" applyFill="1" applyBorder="1" applyAlignment="1">
      <alignment horizontal="center" vertical="center"/>
    </xf>
    <xf numFmtId="41" fontId="17" fillId="2" borderId="29" xfId="1" applyFont="1" applyFill="1" applyBorder="1" applyAlignment="1">
      <alignment horizontal="center" vertical="center"/>
    </xf>
    <xf numFmtId="176" fontId="17" fillId="2" borderId="28" xfId="1" applyNumberFormat="1" applyFont="1" applyFill="1" applyBorder="1" applyAlignment="1">
      <alignment horizontal="center" vertical="center"/>
    </xf>
    <xf numFmtId="176" fontId="17" fillId="2" borderId="29" xfId="1" applyNumberFormat="1" applyFont="1" applyFill="1" applyBorder="1" applyAlignment="1">
      <alignment horizontal="center" vertical="center"/>
    </xf>
    <xf numFmtId="180" fontId="17" fillId="2" borderId="28" xfId="1" applyNumberFormat="1" applyFont="1" applyFill="1" applyBorder="1" applyAlignment="1">
      <alignment horizontal="right" vertical="center"/>
    </xf>
    <xf numFmtId="180" fontId="17" fillId="2" borderId="30" xfId="1" applyNumberFormat="1" applyFont="1" applyFill="1" applyBorder="1" applyAlignment="1">
      <alignment horizontal="right" vertical="center"/>
    </xf>
    <xf numFmtId="0" fontId="17" fillId="0" borderId="35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0" xfId="0" quotePrefix="1" applyFont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view="pageBreakPreview" zoomScaleNormal="100" zoomScaleSheetLayoutView="100" workbookViewId="0">
      <selection activeCell="A2" sqref="A2"/>
    </sheetView>
  </sheetViews>
  <sheetFormatPr defaultRowHeight="13.5" x14ac:dyDescent="0.15"/>
  <cols>
    <col min="1" max="5" width="8.6640625" customWidth="1"/>
    <col min="6" max="6" width="9" customWidth="1"/>
    <col min="7" max="12" width="8.6640625" customWidth="1"/>
  </cols>
  <sheetData>
    <row r="1" spans="1:9" ht="25.5" customHeight="1" x14ac:dyDescent="0.15"/>
    <row r="2" spans="1:9" ht="29.25" customHeight="1" x14ac:dyDescent="0.4">
      <c r="A2" s="47"/>
      <c r="B2" s="47"/>
      <c r="C2" s="47"/>
      <c r="D2" s="47"/>
      <c r="E2" s="47"/>
      <c r="F2" s="4" t="s">
        <v>2</v>
      </c>
      <c r="G2" s="47"/>
      <c r="H2" s="47"/>
      <c r="I2" s="47"/>
    </row>
    <row r="3" spans="1:9" ht="29.25" customHeight="1" x14ac:dyDescent="0.4">
      <c r="A3" s="47"/>
      <c r="B3" s="47"/>
      <c r="C3" s="47"/>
      <c r="D3" s="47"/>
      <c r="E3" s="47"/>
      <c r="F3" s="4"/>
      <c r="G3" s="47"/>
      <c r="H3" s="47"/>
      <c r="I3" s="47"/>
    </row>
    <row r="4" spans="1:9" ht="9.75" customHeight="1" x14ac:dyDescent="0.15">
      <c r="A4" s="47"/>
      <c r="B4" s="47"/>
      <c r="C4" s="47"/>
      <c r="D4" s="47"/>
      <c r="E4" s="47"/>
      <c r="F4" s="47"/>
      <c r="G4" s="47"/>
      <c r="H4" s="47"/>
      <c r="I4" s="47"/>
    </row>
    <row r="5" spans="1:9" ht="24" customHeight="1" x14ac:dyDescent="0.15">
      <c r="A5" s="2" t="s">
        <v>131</v>
      </c>
      <c r="B5" s="47"/>
      <c r="C5" s="47"/>
      <c r="D5" s="6"/>
      <c r="E5" s="7" t="s">
        <v>3</v>
      </c>
      <c r="F5" s="5"/>
      <c r="G5" s="47"/>
      <c r="H5" s="47"/>
      <c r="I5" s="47"/>
    </row>
    <row r="6" spans="1:9" ht="24" customHeight="1" x14ac:dyDescent="0.15">
      <c r="A6" s="48"/>
      <c r="B6" s="47"/>
      <c r="C6" s="47"/>
      <c r="D6" s="47"/>
      <c r="E6" s="47"/>
      <c r="F6" s="47"/>
      <c r="G6" s="47"/>
      <c r="H6" s="47"/>
      <c r="I6" s="47"/>
    </row>
    <row r="7" spans="1:9" ht="24" customHeight="1" x14ac:dyDescent="0.15">
      <c r="A7" s="2" t="s">
        <v>132</v>
      </c>
      <c r="B7" s="47"/>
      <c r="C7" s="47"/>
      <c r="D7" s="47"/>
      <c r="E7" s="7" t="s">
        <v>3</v>
      </c>
      <c r="F7" s="47"/>
      <c r="G7" s="47"/>
      <c r="H7" s="47"/>
      <c r="I7" s="47"/>
    </row>
    <row r="8" spans="1:9" ht="24" customHeight="1" x14ac:dyDescent="0.15">
      <c r="A8" s="48"/>
      <c r="B8" s="47"/>
      <c r="C8" s="47"/>
      <c r="D8" s="47"/>
      <c r="E8" s="47"/>
      <c r="F8" s="47"/>
      <c r="G8" s="47"/>
      <c r="H8" s="47"/>
      <c r="I8" s="47"/>
    </row>
    <row r="9" spans="1:9" ht="24" customHeight="1" x14ac:dyDescent="0.15">
      <c r="A9" s="2" t="s">
        <v>133</v>
      </c>
      <c r="B9" s="47"/>
      <c r="C9" s="47"/>
      <c r="D9" s="47"/>
      <c r="E9" s="7" t="s">
        <v>3</v>
      </c>
      <c r="F9" s="47"/>
      <c r="G9" s="47"/>
      <c r="H9" s="47"/>
      <c r="I9" s="47"/>
    </row>
    <row r="10" spans="1:9" ht="24" customHeight="1" x14ac:dyDescent="0.15">
      <c r="A10" s="48"/>
      <c r="B10" s="47"/>
      <c r="C10" s="47"/>
      <c r="D10" s="47"/>
      <c r="E10" s="47"/>
      <c r="F10" s="47"/>
      <c r="G10" s="47"/>
      <c r="H10" s="47"/>
      <c r="I10" s="47"/>
    </row>
    <row r="11" spans="1:9" ht="24" customHeight="1" x14ac:dyDescent="0.15">
      <c r="A11" s="51" t="s">
        <v>134</v>
      </c>
      <c r="B11" s="52"/>
      <c r="C11" s="52"/>
      <c r="D11" s="47"/>
      <c r="E11" s="7" t="s">
        <v>3</v>
      </c>
      <c r="F11" s="47"/>
      <c r="G11" s="47"/>
      <c r="H11" s="47"/>
      <c r="I11" s="47"/>
    </row>
    <row r="12" spans="1:9" ht="24" customHeight="1" x14ac:dyDescent="0.15">
      <c r="A12" s="53"/>
      <c r="B12" s="52"/>
      <c r="C12" s="52"/>
      <c r="D12" s="47"/>
      <c r="E12" s="47"/>
      <c r="F12" s="47"/>
      <c r="G12" s="47"/>
      <c r="H12" s="47"/>
      <c r="I12" s="47"/>
    </row>
    <row r="13" spans="1:9" ht="24" customHeight="1" x14ac:dyDescent="0.15">
      <c r="A13" s="51" t="s">
        <v>135</v>
      </c>
      <c r="B13" s="52"/>
      <c r="C13" s="52"/>
      <c r="D13" s="47"/>
      <c r="E13" s="7" t="s">
        <v>3</v>
      </c>
      <c r="F13" s="47"/>
      <c r="G13" s="47"/>
      <c r="H13" s="47"/>
      <c r="I13" s="47"/>
    </row>
    <row r="14" spans="1:9" ht="24" customHeight="1" x14ac:dyDescent="0.15">
      <c r="A14" s="48"/>
      <c r="B14" s="47"/>
      <c r="C14" s="47"/>
      <c r="D14" s="47"/>
      <c r="E14" s="47"/>
      <c r="F14" s="47"/>
      <c r="G14" s="47"/>
      <c r="H14" s="47"/>
      <c r="I14" s="47"/>
    </row>
    <row r="15" spans="1:9" ht="24" customHeight="1" x14ac:dyDescent="0.15">
      <c r="A15" s="2" t="s">
        <v>136</v>
      </c>
      <c r="B15" s="47"/>
      <c r="C15" s="47"/>
      <c r="D15" s="47"/>
      <c r="E15" s="7" t="s">
        <v>3</v>
      </c>
      <c r="F15" s="47"/>
      <c r="G15" s="47"/>
      <c r="H15" s="47"/>
      <c r="I15" s="47"/>
    </row>
    <row r="16" spans="1:9" ht="24" customHeight="1" x14ac:dyDescent="0.15">
      <c r="A16" s="2"/>
      <c r="B16" s="47"/>
      <c r="C16" s="47"/>
      <c r="D16" s="47"/>
      <c r="E16" s="7"/>
      <c r="F16" s="47"/>
      <c r="G16" s="47"/>
      <c r="H16" s="47"/>
      <c r="I16" s="47"/>
    </row>
    <row r="17" spans="1:9" ht="24" customHeight="1" x14ac:dyDescent="0.15">
      <c r="A17" s="127" t="s">
        <v>138</v>
      </c>
      <c r="B17" s="127"/>
      <c r="C17" s="127"/>
      <c r="D17" s="47"/>
      <c r="E17" s="7" t="s">
        <v>3</v>
      </c>
      <c r="F17" s="47"/>
      <c r="G17" s="47"/>
      <c r="H17" s="47"/>
      <c r="I17" s="47"/>
    </row>
    <row r="18" spans="1:9" ht="24" customHeight="1" x14ac:dyDescent="0.25">
      <c r="A18" s="50"/>
      <c r="B18" s="50"/>
      <c r="C18" s="50"/>
    </row>
    <row r="19" spans="1:9" ht="24" customHeight="1" x14ac:dyDescent="0.15">
      <c r="A19" s="127" t="s">
        <v>139</v>
      </c>
      <c r="B19" s="127"/>
      <c r="C19" s="127"/>
      <c r="E19" s="7" t="s">
        <v>3</v>
      </c>
    </row>
    <row r="20" spans="1:9" ht="24" customHeight="1" x14ac:dyDescent="0.15"/>
    <row r="21" spans="1:9" ht="24" customHeight="1" x14ac:dyDescent="0.15">
      <c r="A21" s="2" t="s">
        <v>137</v>
      </c>
      <c r="E21" s="7" t="s">
        <v>3</v>
      </c>
    </row>
  </sheetData>
  <mergeCells count="2">
    <mergeCell ref="A17:C17"/>
    <mergeCell ref="A19:C19"/>
  </mergeCells>
  <phoneticPr fontId="2" type="noConversion"/>
  <pageMargins left="0.75" right="0.75" top="1" bottom="1" header="0.5" footer="0.5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tabSelected="1" view="pageBreakPreview" zoomScaleNormal="100" zoomScaleSheetLayoutView="100" workbookViewId="0"/>
  </sheetViews>
  <sheetFormatPr defaultRowHeight="13.5" x14ac:dyDescent="0.15"/>
  <cols>
    <col min="1" max="1" width="15.44140625" style="3" customWidth="1"/>
    <col min="2" max="2" width="20.5546875" style="3" customWidth="1"/>
    <col min="3" max="3" width="8.88671875" style="3"/>
    <col min="4" max="6" width="10.6640625" style="3" customWidth="1"/>
    <col min="7" max="7" width="9.6640625" style="3" customWidth="1"/>
    <col min="8" max="27" width="8.88671875" style="1"/>
  </cols>
  <sheetData>
    <row r="1" spans="1:7" s="8" customFormat="1" ht="22.5" x14ac:dyDescent="0.15">
      <c r="A1" s="9" t="s">
        <v>142</v>
      </c>
      <c r="B1" s="10"/>
      <c r="C1" s="10"/>
      <c r="D1" s="10"/>
      <c r="E1" s="10"/>
      <c r="F1" s="10"/>
      <c r="G1" s="10"/>
    </row>
    <row r="2" spans="1:7" s="8" customFormat="1" ht="12.75" customHeight="1" x14ac:dyDescent="0.15">
      <c r="A2" s="10"/>
      <c r="B2" s="10"/>
      <c r="C2" s="10"/>
      <c r="D2" s="10"/>
      <c r="E2" s="10"/>
      <c r="F2" s="10"/>
      <c r="G2" s="10"/>
    </row>
    <row r="3" spans="1:7" s="8" customFormat="1" ht="15.75" customHeight="1" x14ac:dyDescent="0.15">
      <c r="A3" s="11" t="s">
        <v>4</v>
      </c>
      <c r="B3" s="10"/>
      <c r="C3" s="10"/>
      <c r="D3" s="10"/>
      <c r="E3" s="10"/>
      <c r="F3" s="10"/>
      <c r="G3" s="10"/>
    </row>
    <row r="4" spans="1:7" s="8" customFormat="1" ht="12" customHeight="1" x14ac:dyDescent="0.15">
      <c r="A4" s="10"/>
      <c r="B4" s="10"/>
      <c r="C4" s="10"/>
      <c r="D4" s="10"/>
      <c r="E4" s="10"/>
      <c r="F4" s="10"/>
      <c r="G4" s="10"/>
    </row>
    <row r="5" spans="1:7" s="8" customFormat="1" ht="29.25" customHeight="1" x14ac:dyDescent="0.15">
      <c r="A5" s="128" t="s">
        <v>38</v>
      </c>
      <c r="B5" s="129"/>
      <c r="C5" s="12" t="s">
        <v>5</v>
      </c>
      <c r="D5" s="12" t="s">
        <v>6</v>
      </c>
      <c r="E5" s="12" t="s">
        <v>7</v>
      </c>
      <c r="F5" s="12" t="s">
        <v>8</v>
      </c>
      <c r="G5" s="13" t="s">
        <v>9</v>
      </c>
    </row>
    <row r="6" spans="1:7" s="8" customFormat="1" ht="29.25" customHeight="1" x14ac:dyDescent="0.15">
      <c r="A6" s="14" t="s">
        <v>10</v>
      </c>
      <c r="B6" s="15" t="s">
        <v>11</v>
      </c>
      <c r="C6" s="16" t="s">
        <v>12</v>
      </c>
      <c r="D6" s="68">
        <v>95.4</v>
      </c>
      <c r="E6" s="68">
        <v>98</v>
      </c>
      <c r="F6" s="86">
        <f t="shared" ref="F6:F27" si="0">D6-E6</f>
        <v>-2.5999999999999943</v>
      </c>
      <c r="G6" s="17"/>
    </row>
    <row r="7" spans="1:7" s="8" customFormat="1" ht="29.25" customHeight="1" x14ac:dyDescent="0.15">
      <c r="A7" s="14"/>
      <c r="B7" s="15" t="s">
        <v>13</v>
      </c>
      <c r="C7" s="16" t="s">
        <v>81</v>
      </c>
      <c r="D7" s="65">
        <v>95</v>
      </c>
      <c r="E7" s="68">
        <v>97.4</v>
      </c>
      <c r="F7" s="87">
        <f t="shared" si="0"/>
        <v>-2.4000000000000057</v>
      </c>
      <c r="G7" s="17"/>
    </row>
    <row r="8" spans="1:7" s="8" customFormat="1" ht="29.25" customHeight="1" x14ac:dyDescent="0.15">
      <c r="A8" s="18"/>
      <c r="B8" s="19" t="s">
        <v>14</v>
      </c>
      <c r="C8" s="56" t="s">
        <v>15</v>
      </c>
      <c r="D8" s="64">
        <f>D7/D6*100</f>
        <v>99.580712788259945</v>
      </c>
      <c r="E8" s="83">
        <v>99.387755102040813</v>
      </c>
      <c r="F8" s="88">
        <f t="shared" si="0"/>
        <v>0.19295768621913112</v>
      </c>
      <c r="G8" s="20"/>
    </row>
    <row r="9" spans="1:7" s="8" customFormat="1" ht="29.25" customHeight="1" x14ac:dyDescent="0.15">
      <c r="A9" s="14" t="s">
        <v>16</v>
      </c>
      <c r="B9" s="15" t="s">
        <v>17</v>
      </c>
      <c r="C9" s="16" t="s">
        <v>18</v>
      </c>
      <c r="D9" s="69">
        <v>63</v>
      </c>
      <c r="E9" s="84">
        <v>63</v>
      </c>
      <c r="F9" s="86"/>
      <c r="G9" s="17"/>
    </row>
    <row r="10" spans="1:7" s="8" customFormat="1" ht="29.25" customHeight="1" x14ac:dyDescent="0.15">
      <c r="A10" s="14"/>
      <c r="B10" s="15" t="s">
        <v>102</v>
      </c>
      <c r="C10" s="16" t="s">
        <v>81</v>
      </c>
      <c r="D10" s="69">
        <v>60</v>
      </c>
      <c r="E10" s="84">
        <v>60</v>
      </c>
      <c r="F10" s="87"/>
      <c r="G10" s="17"/>
    </row>
    <row r="11" spans="1:7" s="8" customFormat="1" ht="29.25" customHeight="1" x14ac:dyDescent="0.15">
      <c r="A11" s="14"/>
      <c r="B11" s="15" t="s">
        <v>19</v>
      </c>
      <c r="C11" s="16" t="s">
        <v>20</v>
      </c>
      <c r="D11" s="69">
        <v>22584</v>
      </c>
      <c r="E11" s="115">
        <v>22747</v>
      </c>
      <c r="F11" s="87">
        <f t="shared" si="0"/>
        <v>-163</v>
      </c>
      <c r="G11" s="17"/>
    </row>
    <row r="12" spans="1:7" s="8" customFormat="1" ht="29.25" customHeight="1" x14ac:dyDescent="0.15">
      <c r="A12" s="14"/>
      <c r="B12" s="15" t="s">
        <v>21</v>
      </c>
      <c r="C12" s="16" t="s">
        <v>22</v>
      </c>
      <c r="D12" s="121">
        <v>369.8</v>
      </c>
      <c r="E12" s="116">
        <v>354.8</v>
      </c>
      <c r="F12" s="87">
        <f t="shared" si="0"/>
        <v>15</v>
      </c>
      <c r="G12" s="17"/>
    </row>
    <row r="13" spans="1:7" s="8" customFormat="1" ht="29.25" customHeight="1" x14ac:dyDescent="0.15">
      <c r="A13" s="14"/>
      <c r="B13" s="15" t="s">
        <v>23</v>
      </c>
      <c r="C13" s="16" t="s">
        <v>81</v>
      </c>
      <c r="D13" s="121">
        <v>109.8</v>
      </c>
      <c r="E13" s="116">
        <v>109.5</v>
      </c>
      <c r="F13" s="87">
        <f t="shared" si="0"/>
        <v>0.29999999999999716</v>
      </c>
      <c r="G13" s="17"/>
    </row>
    <row r="14" spans="1:7" s="8" customFormat="1" ht="29.25" customHeight="1" x14ac:dyDescent="0.15">
      <c r="A14" s="14"/>
      <c r="B14" s="15" t="s">
        <v>24</v>
      </c>
      <c r="C14" s="16" t="s">
        <v>81</v>
      </c>
      <c r="D14" s="120">
        <v>7</v>
      </c>
      <c r="E14" s="110">
        <v>7</v>
      </c>
      <c r="F14" s="88"/>
      <c r="G14" s="17"/>
    </row>
    <row r="15" spans="1:7" s="8" customFormat="1" ht="29.25" customHeight="1" x14ac:dyDescent="0.15">
      <c r="A15" s="21" t="s">
        <v>25</v>
      </c>
      <c r="B15" s="22" t="s">
        <v>26</v>
      </c>
      <c r="C15" s="23" t="s">
        <v>18</v>
      </c>
      <c r="D15" s="122">
        <f>(E15/E7)*D7</f>
        <v>23418.377823408624</v>
      </c>
      <c r="E15" s="111">
        <v>24010</v>
      </c>
      <c r="F15" s="86">
        <f t="shared" si="0"/>
        <v>-591.62217659137605</v>
      </c>
      <c r="G15" s="117"/>
    </row>
    <row r="16" spans="1:7" s="8" customFormat="1" ht="29.25" customHeight="1" x14ac:dyDescent="0.15">
      <c r="A16" s="14"/>
      <c r="B16" s="15" t="s">
        <v>27</v>
      </c>
      <c r="C16" s="16" t="s">
        <v>80</v>
      </c>
      <c r="D16" s="123">
        <f>D15/365</f>
        <v>64.159939242215401</v>
      </c>
      <c r="E16" s="123">
        <f>E15/365</f>
        <v>65.780821917808225</v>
      </c>
      <c r="F16" s="87">
        <f t="shared" si="0"/>
        <v>-1.6208826755928243</v>
      </c>
      <c r="G16" s="118"/>
    </row>
    <row r="17" spans="1:7" s="8" customFormat="1" ht="29.25" customHeight="1" x14ac:dyDescent="0.15">
      <c r="A17" s="14"/>
      <c r="B17" s="15" t="s">
        <v>104</v>
      </c>
      <c r="C17" s="16" t="s">
        <v>81</v>
      </c>
      <c r="D17" s="124">
        <v>22350</v>
      </c>
      <c r="E17" s="125">
        <v>22915</v>
      </c>
      <c r="F17" s="87">
        <f t="shared" si="0"/>
        <v>-565</v>
      </c>
      <c r="G17" s="118"/>
    </row>
    <row r="18" spans="1:7" s="8" customFormat="1" ht="29.25" customHeight="1" x14ac:dyDescent="0.15">
      <c r="A18" s="14"/>
      <c r="B18" s="15" t="s">
        <v>127</v>
      </c>
      <c r="C18" s="16" t="s">
        <v>28</v>
      </c>
      <c r="D18" s="126">
        <f>D16/D6*1000</f>
        <v>672.53605075697487</v>
      </c>
      <c r="E18" s="126">
        <f>E16/E6*1000</f>
        <v>671.23287671232879</v>
      </c>
      <c r="F18" s="87">
        <f t="shared" si="0"/>
        <v>1.3031740446460844</v>
      </c>
      <c r="G18" s="118"/>
    </row>
    <row r="19" spans="1:7" s="8" customFormat="1" ht="29.25" customHeight="1" x14ac:dyDescent="0.15">
      <c r="A19" s="14"/>
      <c r="B19" s="15" t="s">
        <v>128</v>
      </c>
      <c r="C19" s="16" t="s">
        <v>15</v>
      </c>
      <c r="D19" s="110">
        <f>D17/D15*100</f>
        <v>95.437865801530066</v>
      </c>
      <c r="E19" s="110">
        <f>E17/E15*100</f>
        <v>95.439400249895883</v>
      </c>
      <c r="F19" s="87"/>
      <c r="G19" s="118"/>
    </row>
    <row r="20" spans="1:7" s="8" customFormat="1" ht="29.25" customHeight="1" x14ac:dyDescent="0.15">
      <c r="A20" s="18"/>
      <c r="B20" s="41" t="s">
        <v>129</v>
      </c>
      <c r="C20" s="56" t="s">
        <v>29</v>
      </c>
      <c r="D20" s="70">
        <v>716</v>
      </c>
      <c r="E20" s="85">
        <v>716</v>
      </c>
      <c r="F20" s="88"/>
      <c r="G20" s="119"/>
    </row>
    <row r="21" spans="1:7" s="8" customFormat="1" ht="29.25" customHeight="1" x14ac:dyDescent="0.15">
      <c r="A21" s="14" t="s">
        <v>1</v>
      </c>
      <c r="B21" s="24" t="s">
        <v>0</v>
      </c>
      <c r="C21" s="24" t="s">
        <v>30</v>
      </c>
      <c r="D21" s="66">
        <v>4</v>
      </c>
      <c r="E21" s="66">
        <f>SUM(E22:E26)</f>
        <v>4</v>
      </c>
      <c r="F21" s="86"/>
      <c r="G21" s="25"/>
    </row>
    <row r="22" spans="1:7" s="8" customFormat="1" ht="29.25" customHeight="1" x14ac:dyDescent="0.15">
      <c r="A22" s="14"/>
      <c r="B22" s="15" t="s">
        <v>31</v>
      </c>
      <c r="C22" s="16" t="s">
        <v>81</v>
      </c>
      <c r="D22" s="67">
        <v>4</v>
      </c>
      <c r="E22" s="67">
        <v>4</v>
      </c>
      <c r="F22" s="86"/>
      <c r="G22" s="17"/>
    </row>
    <row r="23" spans="1:7" s="8" customFormat="1" ht="29.25" customHeight="1" x14ac:dyDescent="0.15">
      <c r="A23" s="14"/>
      <c r="B23" s="15" t="s">
        <v>32</v>
      </c>
      <c r="C23" s="16" t="s">
        <v>81</v>
      </c>
      <c r="D23" s="67">
        <v>0</v>
      </c>
      <c r="E23" s="67">
        <v>0</v>
      </c>
      <c r="F23" s="87"/>
      <c r="G23" s="17"/>
    </row>
    <row r="24" spans="1:7" s="8" customFormat="1" ht="29.25" customHeight="1" x14ac:dyDescent="0.15">
      <c r="A24" s="14"/>
      <c r="B24" s="15" t="s">
        <v>83</v>
      </c>
      <c r="C24" s="16" t="s">
        <v>81</v>
      </c>
      <c r="D24" s="67">
        <v>0</v>
      </c>
      <c r="E24" s="67">
        <v>0</v>
      </c>
      <c r="F24" s="87"/>
      <c r="G24" s="17"/>
    </row>
    <row r="25" spans="1:7" s="8" customFormat="1" ht="29.25" customHeight="1" x14ac:dyDescent="0.15">
      <c r="A25" s="14"/>
      <c r="B25" s="15" t="s">
        <v>84</v>
      </c>
      <c r="C25" s="16" t="s">
        <v>81</v>
      </c>
      <c r="D25" s="67">
        <v>0</v>
      </c>
      <c r="E25" s="67">
        <v>0</v>
      </c>
      <c r="F25" s="87"/>
      <c r="G25" s="17"/>
    </row>
    <row r="26" spans="1:7" s="8" customFormat="1" ht="29.25" customHeight="1" x14ac:dyDescent="0.15">
      <c r="A26" s="14"/>
      <c r="B26" s="15" t="s">
        <v>85</v>
      </c>
      <c r="C26" s="16" t="s">
        <v>81</v>
      </c>
      <c r="D26" s="67">
        <v>0</v>
      </c>
      <c r="E26" s="67">
        <v>0</v>
      </c>
      <c r="F26" s="88"/>
      <c r="G26" s="17"/>
    </row>
    <row r="27" spans="1:7" s="8" customFormat="1" ht="29.25" customHeight="1" x14ac:dyDescent="0.15">
      <c r="A27" s="26" t="s">
        <v>33</v>
      </c>
      <c r="B27" s="27"/>
      <c r="C27" s="28" t="s">
        <v>34</v>
      </c>
      <c r="D27" s="71">
        <v>1771</v>
      </c>
      <c r="E27" s="71">
        <v>1769</v>
      </c>
      <c r="F27" s="97">
        <f t="shared" si="0"/>
        <v>2</v>
      </c>
      <c r="G27" s="29"/>
    </row>
  </sheetData>
  <mergeCells count="1">
    <mergeCell ref="A5:B5"/>
  </mergeCells>
  <phoneticPr fontId="2" type="noConversion"/>
  <pageMargins left="0.75" right="0.75" top="1" bottom="1" header="0.5" footer="0.5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topLeftCell="A13" zoomScaleNormal="100" zoomScaleSheetLayoutView="100" workbookViewId="0">
      <selection activeCell="G16" sqref="G16:G17"/>
    </sheetView>
  </sheetViews>
  <sheetFormatPr defaultRowHeight="13.5" x14ac:dyDescent="0.15"/>
  <cols>
    <col min="1" max="2" width="8" style="10" customWidth="1"/>
    <col min="3" max="3" width="8.5546875" style="10" bestFit="1" customWidth="1"/>
    <col min="4" max="4" width="11" style="10" bestFit="1" customWidth="1"/>
    <col min="5" max="5" width="9.44140625" style="10" customWidth="1"/>
    <col min="6" max="6" width="8.5546875" style="10" bestFit="1" customWidth="1"/>
    <col min="7" max="7" width="11" style="10" bestFit="1" customWidth="1"/>
    <col min="8" max="8" width="9.44140625" style="10" customWidth="1"/>
    <col min="9" max="9" width="8" style="10" bestFit="1" customWidth="1"/>
    <col min="10" max="10" width="7.109375" style="10" bestFit="1" customWidth="1"/>
    <col min="11" max="16384" width="8.88671875" style="8"/>
  </cols>
  <sheetData>
    <row r="1" spans="1:10" ht="12" customHeight="1" x14ac:dyDescent="0.15"/>
    <row r="2" spans="1:10" ht="9.75" customHeight="1" x14ac:dyDescent="0.15"/>
    <row r="3" spans="1:10" ht="14.25" x14ac:dyDescent="0.15">
      <c r="A3" s="11" t="s">
        <v>78</v>
      </c>
    </row>
    <row r="4" spans="1:10" ht="9.75" customHeight="1" x14ac:dyDescent="0.15"/>
    <row r="5" spans="1:10" ht="37.5" customHeight="1" x14ac:dyDescent="0.15">
      <c r="A5" s="128" t="s">
        <v>39</v>
      </c>
      <c r="B5" s="129"/>
      <c r="C5" s="150" t="s">
        <v>40</v>
      </c>
      <c r="D5" s="129"/>
      <c r="E5" s="151" t="s">
        <v>36</v>
      </c>
      <c r="F5" s="129"/>
      <c r="G5" s="150" t="s">
        <v>41</v>
      </c>
      <c r="H5" s="129"/>
      <c r="I5" s="150" t="s">
        <v>42</v>
      </c>
      <c r="J5" s="152"/>
    </row>
    <row r="6" spans="1:10" ht="37.5" customHeight="1" x14ac:dyDescent="0.15">
      <c r="A6" s="153" t="s">
        <v>43</v>
      </c>
      <c r="B6" s="154"/>
      <c r="C6" s="155">
        <f>'운영계획(1)'!D10</f>
        <v>60</v>
      </c>
      <c r="D6" s="156"/>
      <c r="E6" s="155">
        <f>'운영계획(1)'!D15</f>
        <v>23418.377823408624</v>
      </c>
      <c r="F6" s="156"/>
      <c r="G6" s="157">
        <f>'운영계획(1)'!D16</f>
        <v>64.159939242215401</v>
      </c>
      <c r="H6" s="158"/>
      <c r="I6" s="159">
        <f>G6/C6*100</f>
        <v>106.93323207035901</v>
      </c>
      <c r="J6" s="160"/>
    </row>
    <row r="7" spans="1:10" ht="26.25" customHeight="1" x14ac:dyDescent="0.15">
      <c r="A7" s="31"/>
      <c r="B7" s="32"/>
      <c r="C7" s="33"/>
      <c r="D7" s="32"/>
      <c r="E7" s="33"/>
      <c r="F7" s="33"/>
      <c r="G7" s="34"/>
      <c r="H7" s="34"/>
      <c r="I7" s="34"/>
      <c r="J7" s="34"/>
    </row>
    <row r="8" spans="1:10" ht="26.25" customHeight="1" x14ac:dyDescent="0.15"/>
    <row r="9" spans="1:10" ht="26.25" customHeight="1" x14ac:dyDescent="0.15">
      <c r="A9" s="11" t="s">
        <v>79</v>
      </c>
    </row>
    <row r="10" spans="1:10" ht="26.25" customHeight="1" x14ac:dyDescent="0.15"/>
    <row r="11" spans="1:10" ht="38.25" customHeight="1" x14ac:dyDescent="0.15">
      <c r="A11" s="132" t="s">
        <v>44</v>
      </c>
      <c r="B11" s="133"/>
      <c r="C11" s="57"/>
      <c r="D11" s="30" t="s">
        <v>45</v>
      </c>
      <c r="E11" s="35"/>
      <c r="F11" s="36"/>
      <c r="G11" s="37" t="s">
        <v>46</v>
      </c>
      <c r="H11" s="35"/>
      <c r="I11" s="134" t="s">
        <v>47</v>
      </c>
      <c r="J11" s="136" t="s">
        <v>48</v>
      </c>
    </row>
    <row r="12" spans="1:10" ht="38.25" customHeight="1" x14ac:dyDescent="0.15">
      <c r="A12" s="138"/>
      <c r="B12" s="139"/>
      <c r="C12" s="24" t="s">
        <v>93</v>
      </c>
      <c r="D12" s="24" t="s">
        <v>49</v>
      </c>
      <c r="E12" s="55" t="s">
        <v>50</v>
      </c>
      <c r="F12" s="55" t="s">
        <v>93</v>
      </c>
      <c r="G12" s="55" t="s">
        <v>49</v>
      </c>
      <c r="H12" s="55" t="s">
        <v>50</v>
      </c>
      <c r="I12" s="135"/>
      <c r="J12" s="137"/>
    </row>
    <row r="13" spans="1:10" ht="38.25" customHeight="1" x14ac:dyDescent="0.15">
      <c r="A13" s="140" t="s">
        <v>0</v>
      </c>
      <c r="B13" s="141"/>
      <c r="C13" s="44"/>
      <c r="D13" s="90">
        <f>SUM(D14:D17)</f>
        <v>16246320</v>
      </c>
      <c r="E13" s="89"/>
      <c r="F13" s="40"/>
      <c r="G13" s="90">
        <f>SUM(G14:G17)</f>
        <v>15763200</v>
      </c>
      <c r="H13" s="89"/>
      <c r="I13" s="45"/>
      <c r="J13" s="142"/>
    </row>
    <row r="14" spans="1:10" ht="70.5" customHeight="1" x14ac:dyDescent="0.15">
      <c r="A14" s="140" t="s">
        <v>51</v>
      </c>
      <c r="B14" s="141"/>
      <c r="C14" s="44" t="s">
        <v>95</v>
      </c>
      <c r="D14" s="112">
        <v>4901760</v>
      </c>
      <c r="E14" s="91" t="s">
        <v>130</v>
      </c>
      <c r="F14" s="44" t="s">
        <v>95</v>
      </c>
      <c r="G14" s="90">
        <v>4901760</v>
      </c>
      <c r="H14" s="94" t="s">
        <v>97</v>
      </c>
      <c r="I14" s="49" t="s">
        <v>101</v>
      </c>
      <c r="J14" s="142"/>
    </row>
    <row r="15" spans="1:10" ht="70.5" customHeight="1" x14ac:dyDescent="0.15">
      <c r="A15" s="140" t="s">
        <v>77</v>
      </c>
      <c r="B15" s="141"/>
      <c r="C15" s="44" t="s">
        <v>94</v>
      </c>
      <c r="D15" s="112">
        <v>4230000</v>
      </c>
      <c r="E15" s="91" t="s">
        <v>98</v>
      </c>
      <c r="F15" s="44" t="s">
        <v>94</v>
      </c>
      <c r="G15" s="90">
        <v>4230000</v>
      </c>
      <c r="H15" s="94" t="s">
        <v>98</v>
      </c>
      <c r="I15" s="49" t="s">
        <v>101</v>
      </c>
      <c r="J15" s="142"/>
    </row>
    <row r="16" spans="1:10" ht="70.5" customHeight="1" x14ac:dyDescent="0.15">
      <c r="A16" s="140" t="s">
        <v>76</v>
      </c>
      <c r="B16" s="141"/>
      <c r="C16" s="40" t="s">
        <v>96</v>
      </c>
      <c r="D16" s="144">
        <v>7114560</v>
      </c>
      <c r="E16" s="92">
        <v>510</v>
      </c>
      <c r="F16" s="40" t="s">
        <v>96</v>
      </c>
      <c r="G16" s="148">
        <v>6631440</v>
      </c>
      <c r="H16" s="95">
        <v>510</v>
      </c>
      <c r="I16" s="46" t="s">
        <v>101</v>
      </c>
      <c r="J16" s="142"/>
    </row>
    <row r="17" spans="1:10" ht="70.5" customHeight="1" x14ac:dyDescent="0.15">
      <c r="A17" s="146" t="s">
        <v>105</v>
      </c>
      <c r="B17" s="147"/>
      <c r="C17" s="54" t="s">
        <v>99</v>
      </c>
      <c r="D17" s="145"/>
      <c r="E17" s="93">
        <v>640</v>
      </c>
      <c r="F17" s="54" t="s">
        <v>99</v>
      </c>
      <c r="G17" s="149"/>
      <c r="H17" s="96">
        <v>640</v>
      </c>
      <c r="I17" s="28" t="s">
        <v>101</v>
      </c>
      <c r="J17" s="143"/>
    </row>
    <row r="18" spans="1:10" ht="26.25" customHeight="1" x14ac:dyDescent="0.15"/>
    <row r="19" spans="1:10" ht="26.25" customHeight="1" x14ac:dyDescent="0.15">
      <c r="A19" s="11" t="s">
        <v>86</v>
      </c>
      <c r="D19" s="10" t="s">
        <v>82</v>
      </c>
    </row>
    <row r="20" spans="1:10" ht="41.25" customHeight="1" x14ac:dyDescent="0.15">
      <c r="A20" s="43" t="s">
        <v>87</v>
      </c>
      <c r="B20" s="43" t="s">
        <v>88</v>
      </c>
      <c r="C20" s="130" t="s">
        <v>89</v>
      </c>
      <c r="D20" s="131"/>
      <c r="E20" s="130" t="s">
        <v>90</v>
      </c>
      <c r="F20" s="131"/>
      <c r="G20" s="130" t="s">
        <v>91</v>
      </c>
      <c r="H20" s="131"/>
      <c r="I20" s="130" t="s">
        <v>92</v>
      </c>
      <c r="J20" s="131"/>
    </row>
    <row r="21" spans="1:10" ht="41.25" customHeight="1" x14ac:dyDescent="0.15">
      <c r="A21" s="42"/>
      <c r="B21" s="43" t="s">
        <v>144</v>
      </c>
      <c r="C21" s="130" t="s">
        <v>145</v>
      </c>
      <c r="D21" s="131"/>
      <c r="E21" s="130" t="s">
        <v>146</v>
      </c>
      <c r="F21" s="131"/>
      <c r="G21" s="130" t="s">
        <v>147</v>
      </c>
      <c r="H21" s="131"/>
      <c r="I21" s="130"/>
      <c r="J21" s="131"/>
    </row>
  </sheetData>
  <mergeCells count="30">
    <mergeCell ref="A6:B6"/>
    <mergeCell ref="C6:D6"/>
    <mergeCell ref="E6:F6"/>
    <mergeCell ref="G6:H6"/>
    <mergeCell ref="I6:J6"/>
    <mergeCell ref="A5:B5"/>
    <mergeCell ref="C5:D5"/>
    <mergeCell ref="E5:F5"/>
    <mergeCell ref="G5:H5"/>
    <mergeCell ref="I5:J5"/>
    <mergeCell ref="A11:B11"/>
    <mergeCell ref="I11:I12"/>
    <mergeCell ref="J11:J12"/>
    <mergeCell ref="A12:B12"/>
    <mergeCell ref="A13:B13"/>
    <mergeCell ref="J13:J17"/>
    <mergeCell ref="A14:B14"/>
    <mergeCell ref="A15:B15"/>
    <mergeCell ref="A16:B16"/>
    <mergeCell ref="D16:D17"/>
    <mergeCell ref="A17:B17"/>
    <mergeCell ref="G16:G17"/>
    <mergeCell ref="C20:D20"/>
    <mergeCell ref="E20:F20"/>
    <mergeCell ref="G20:H20"/>
    <mergeCell ref="I20:J20"/>
    <mergeCell ref="C21:D21"/>
    <mergeCell ref="E21:F21"/>
    <mergeCell ref="G21:H21"/>
    <mergeCell ref="I21:J21"/>
  </mergeCells>
  <phoneticPr fontId="2" type="noConversion"/>
  <pageMargins left="0.75" right="0.75" top="1" bottom="1" header="0.5" footer="0.5"/>
  <pageSetup paperSize="9" scale="8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view="pageBreakPreview" topLeftCell="A16" zoomScaleNormal="100" zoomScaleSheetLayoutView="100" workbookViewId="0">
      <selection activeCell="A2" sqref="A2"/>
    </sheetView>
  </sheetViews>
  <sheetFormatPr defaultRowHeight="13.5" x14ac:dyDescent="0.15"/>
  <cols>
    <col min="1" max="4" width="8.5546875" style="10" customWidth="1"/>
    <col min="5" max="5" width="10.33203125" style="10" customWidth="1"/>
    <col min="6" max="6" width="8.5546875" style="10" customWidth="1"/>
    <col min="7" max="8" width="7.109375" style="10" customWidth="1"/>
    <col min="9" max="9" width="9.109375" style="10" bestFit="1" customWidth="1"/>
    <col min="10" max="10" width="4.21875" style="10" bestFit="1" customWidth="1"/>
    <col min="11" max="11" width="9.21875" style="8" bestFit="1" customWidth="1"/>
    <col min="12" max="16384" width="8.88671875" style="8"/>
  </cols>
  <sheetData>
    <row r="1" spans="1:10" ht="9" customHeight="1" x14ac:dyDescent="0.15">
      <c r="A1" s="100"/>
      <c r="B1" s="100"/>
      <c r="C1" s="100"/>
      <c r="D1" s="100"/>
      <c r="E1" s="100"/>
      <c r="F1" s="100"/>
      <c r="G1" s="100"/>
      <c r="H1" s="100"/>
      <c r="I1" s="100"/>
      <c r="J1" s="100"/>
    </row>
    <row r="2" spans="1:10" ht="21.6" customHeight="1" x14ac:dyDescent="0.15">
      <c r="A2" s="101" t="s">
        <v>106</v>
      </c>
      <c r="B2" s="100"/>
      <c r="C2" s="100"/>
      <c r="D2" s="100"/>
      <c r="E2" s="100"/>
      <c r="F2" s="100"/>
      <c r="G2" s="100"/>
      <c r="H2" s="100"/>
      <c r="I2" s="100"/>
      <c r="J2" s="100"/>
    </row>
    <row r="3" spans="1:10" ht="21.6" customHeight="1" x14ac:dyDescent="0.15">
      <c r="A3" s="102"/>
      <c r="B3" s="100"/>
      <c r="C3" s="100"/>
      <c r="D3" s="100"/>
      <c r="E3" s="100"/>
      <c r="F3" s="100"/>
      <c r="G3" s="100"/>
      <c r="H3" s="100"/>
      <c r="I3" s="100"/>
      <c r="J3" s="100"/>
    </row>
    <row r="4" spans="1:10" ht="21.6" customHeight="1" x14ac:dyDescent="0.15">
      <c r="A4" s="108" t="s">
        <v>143</v>
      </c>
      <c r="B4" s="100"/>
      <c r="C4" s="100"/>
      <c r="D4" s="100"/>
      <c r="E4" s="100"/>
      <c r="F4" s="100"/>
      <c r="G4" s="100"/>
      <c r="H4" s="100"/>
      <c r="I4" s="100"/>
      <c r="J4" s="100"/>
    </row>
    <row r="5" spans="1:10" ht="21.6" customHeight="1" x14ac:dyDescent="0.15">
      <c r="A5" s="100"/>
      <c r="B5" s="100"/>
      <c r="C5" s="100"/>
      <c r="D5" s="100"/>
      <c r="E5" s="100"/>
      <c r="F5" s="100"/>
      <c r="G5" s="100"/>
      <c r="H5" s="100"/>
      <c r="I5" s="100"/>
      <c r="J5" s="100"/>
    </row>
    <row r="6" spans="1:10" ht="21.6" customHeight="1" x14ac:dyDescent="0.15">
      <c r="A6" s="100" t="s">
        <v>52</v>
      </c>
      <c r="B6" s="100"/>
      <c r="C6" s="100"/>
      <c r="D6" s="100"/>
      <c r="E6" s="100"/>
      <c r="F6" s="100"/>
      <c r="G6" s="100"/>
      <c r="H6" s="100"/>
      <c r="I6" s="100"/>
      <c r="J6" s="100"/>
    </row>
    <row r="7" spans="1:10" ht="21.6" customHeight="1" x14ac:dyDescent="0.15">
      <c r="A7" s="100" t="s">
        <v>53</v>
      </c>
      <c r="B7" s="100"/>
      <c r="C7" s="100"/>
      <c r="D7" s="113">
        <f>'운영계획(1)'!D11</f>
        <v>22584</v>
      </c>
      <c r="E7" s="104" t="s">
        <v>20</v>
      </c>
      <c r="F7" s="100"/>
      <c r="G7" s="100"/>
      <c r="H7" s="100"/>
      <c r="I7" s="100"/>
      <c r="J7" s="100"/>
    </row>
    <row r="8" spans="1:10" ht="21.6" customHeight="1" x14ac:dyDescent="0.15">
      <c r="A8" s="100" t="s">
        <v>54</v>
      </c>
      <c r="B8" s="100"/>
      <c r="C8" s="100"/>
      <c r="D8" s="113">
        <f>'운영계획(1)'!D15</f>
        <v>23418.377823408624</v>
      </c>
      <c r="E8" s="104" t="s">
        <v>107</v>
      </c>
      <c r="F8" s="100"/>
      <c r="G8" s="100"/>
      <c r="H8" s="100"/>
      <c r="I8" s="100"/>
      <c r="J8" s="100"/>
    </row>
    <row r="9" spans="1:10" ht="21.6" customHeight="1" x14ac:dyDescent="0.15">
      <c r="A9" s="100" t="s">
        <v>55</v>
      </c>
      <c r="B9" s="100"/>
      <c r="C9" s="100"/>
      <c r="D9" s="114">
        <f>'운영계획(1)'!D16</f>
        <v>64.159939242215401</v>
      </c>
      <c r="E9" s="104" t="s">
        <v>108</v>
      </c>
      <c r="F9" s="100"/>
      <c r="G9" s="100"/>
      <c r="H9" s="100"/>
      <c r="I9" s="100"/>
      <c r="J9" s="100"/>
    </row>
    <row r="10" spans="1:10" ht="21.6" customHeight="1" x14ac:dyDescent="0.15">
      <c r="A10" s="100"/>
      <c r="B10" s="100"/>
      <c r="C10" s="100"/>
      <c r="D10" s="100"/>
      <c r="E10" s="100"/>
      <c r="F10" s="100"/>
      <c r="G10" s="100"/>
      <c r="H10" s="100"/>
      <c r="I10" s="100"/>
      <c r="J10" s="100"/>
    </row>
    <row r="11" spans="1:10" ht="21.6" customHeight="1" x14ac:dyDescent="0.15">
      <c r="A11" s="100" t="s">
        <v>56</v>
      </c>
      <c r="B11" s="100"/>
      <c r="C11" s="100"/>
      <c r="D11" s="100"/>
      <c r="E11" s="100"/>
      <c r="F11" s="100"/>
      <c r="G11" s="100"/>
      <c r="H11" s="100"/>
      <c r="I11" s="100"/>
      <c r="J11" s="100"/>
    </row>
    <row r="12" spans="1:10" ht="21.6" customHeight="1" x14ac:dyDescent="0.15">
      <c r="A12" s="100"/>
      <c r="B12" s="100"/>
      <c r="C12" s="105"/>
      <c r="D12" s="105" t="s">
        <v>57</v>
      </c>
      <c r="E12" s="100"/>
      <c r="F12" s="105" t="s">
        <v>58</v>
      </c>
      <c r="G12" s="100"/>
      <c r="H12" s="100"/>
      <c r="I12" s="100"/>
      <c r="J12" s="100"/>
    </row>
    <row r="13" spans="1:10" ht="21.6" customHeight="1" x14ac:dyDescent="0.15">
      <c r="A13" s="100" t="s">
        <v>59</v>
      </c>
      <c r="B13" s="100"/>
      <c r="C13" s="100"/>
      <c r="D13" s="100"/>
      <c r="E13" s="100"/>
      <c r="F13" s="100"/>
      <c r="G13" s="100"/>
      <c r="H13" s="100"/>
      <c r="I13" s="58">
        <f>I14+I15</f>
        <v>17898968</v>
      </c>
      <c r="J13" s="59" t="s">
        <v>109</v>
      </c>
    </row>
    <row r="14" spans="1:10" ht="21.6" customHeight="1" x14ac:dyDescent="0.15">
      <c r="A14" s="100" t="s">
        <v>60</v>
      </c>
      <c r="B14" s="100"/>
      <c r="C14" s="100"/>
      <c r="D14" s="100"/>
      <c r="E14" s="100"/>
      <c r="F14" s="100"/>
      <c r="G14" s="100"/>
      <c r="H14" s="100"/>
      <c r="I14" s="58">
        <v>16849416</v>
      </c>
      <c r="J14" s="59" t="s">
        <v>109</v>
      </c>
    </row>
    <row r="15" spans="1:10" ht="21.6" customHeight="1" x14ac:dyDescent="0.15">
      <c r="A15" s="100" t="s">
        <v>61</v>
      </c>
      <c r="B15" s="100"/>
      <c r="C15" s="100"/>
      <c r="D15" s="100"/>
      <c r="E15" s="100"/>
      <c r="F15" s="100"/>
      <c r="G15" s="100"/>
      <c r="H15" s="100"/>
      <c r="I15" s="58">
        <v>1049552</v>
      </c>
      <c r="J15" s="59" t="s">
        <v>109</v>
      </c>
    </row>
    <row r="16" spans="1:10" ht="21.6" customHeight="1" x14ac:dyDescent="0.15">
      <c r="A16" s="100"/>
      <c r="B16" s="100"/>
      <c r="C16" s="105"/>
      <c r="D16" s="105" t="s">
        <v>62</v>
      </c>
      <c r="E16" s="105"/>
      <c r="F16" s="105" t="s">
        <v>63</v>
      </c>
      <c r="G16" s="100"/>
      <c r="H16" s="100"/>
      <c r="I16" s="60"/>
      <c r="J16" s="61"/>
    </row>
    <row r="17" spans="1:10" ht="21.6" customHeight="1" x14ac:dyDescent="0.15">
      <c r="A17" s="100" t="s">
        <v>64</v>
      </c>
      <c r="B17" s="100"/>
      <c r="C17" s="100"/>
      <c r="D17" s="100"/>
      <c r="E17" s="100"/>
      <c r="F17" s="100"/>
      <c r="G17" s="100"/>
      <c r="H17" s="100"/>
      <c r="I17" s="109">
        <f>SUM(I18:I20)</f>
        <v>19692968</v>
      </c>
      <c r="J17" s="59" t="s">
        <v>109</v>
      </c>
    </row>
    <row r="18" spans="1:10" ht="21.6" customHeight="1" x14ac:dyDescent="0.15">
      <c r="A18" s="100" t="s">
        <v>65</v>
      </c>
      <c r="B18" s="100"/>
      <c r="C18" s="100"/>
      <c r="D18" s="100"/>
      <c r="E18" s="100"/>
      <c r="F18" s="100"/>
      <c r="G18" s="100"/>
      <c r="H18" s="100"/>
      <c r="I18" s="58">
        <v>19451703</v>
      </c>
      <c r="J18" s="59" t="s">
        <v>109</v>
      </c>
    </row>
    <row r="19" spans="1:10" ht="21.6" customHeight="1" x14ac:dyDescent="0.15">
      <c r="A19" s="100" t="s">
        <v>140</v>
      </c>
      <c r="B19" s="100"/>
      <c r="C19" s="100"/>
      <c r="D19" s="100"/>
      <c r="E19" s="100"/>
      <c r="F19" s="100"/>
      <c r="G19" s="100"/>
      <c r="H19" s="100"/>
      <c r="I19" s="58">
        <v>6000</v>
      </c>
      <c r="J19" s="59" t="s">
        <v>109</v>
      </c>
    </row>
    <row r="20" spans="1:10" ht="21.6" customHeight="1" x14ac:dyDescent="0.15">
      <c r="A20" s="100" t="s">
        <v>141</v>
      </c>
      <c r="B20" s="100"/>
      <c r="C20" s="100"/>
      <c r="D20" s="100"/>
      <c r="E20" s="100"/>
      <c r="F20" s="100"/>
      <c r="G20" s="100"/>
      <c r="H20" s="100"/>
      <c r="I20" s="58">
        <v>235265</v>
      </c>
      <c r="J20" s="59" t="s">
        <v>109</v>
      </c>
    </row>
    <row r="21" spans="1:10" ht="21.6" customHeight="1" x14ac:dyDescent="0.15">
      <c r="A21" s="100"/>
      <c r="B21" s="100"/>
      <c r="C21" s="100"/>
      <c r="D21" s="100"/>
      <c r="E21" s="100"/>
      <c r="F21" s="100"/>
      <c r="G21" s="100"/>
      <c r="H21" s="100"/>
      <c r="I21" s="58"/>
      <c r="J21" s="59"/>
    </row>
    <row r="22" spans="1:10" ht="21.6" customHeight="1" x14ac:dyDescent="0.15">
      <c r="A22" s="100"/>
      <c r="B22" s="100"/>
      <c r="C22" s="100"/>
      <c r="D22" s="100"/>
      <c r="E22" s="100"/>
      <c r="F22" s="100"/>
      <c r="G22" s="100"/>
      <c r="H22" s="100"/>
      <c r="I22" s="60"/>
      <c r="J22" s="61"/>
    </row>
    <row r="23" spans="1:10" ht="21.6" customHeight="1" x14ac:dyDescent="0.15">
      <c r="A23" s="100" t="s">
        <v>66</v>
      </c>
      <c r="B23" s="100"/>
      <c r="C23" s="100"/>
      <c r="D23" s="100"/>
      <c r="E23" s="100"/>
      <c r="F23" s="100"/>
      <c r="G23" s="100"/>
      <c r="H23" s="100"/>
      <c r="I23" s="60"/>
      <c r="J23" s="61"/>
    </row>
    <row r="24" spans="1:10" ht="21.6" customHeight="1" x14ac:dyDescent="0.15">
      <c r="A24" s="100"/>
      <c r="B24" s="100"/>
      <c r="C24" s="105"/>
      <c r="D24" s="105" t="s">
        <v>57</v>
      </c>
      <c r="E24" s="100"/>
      <c r="F24" s="105" t="s">
        <v>58</v>
      </c>
      <c r="G24" s="100"/>
      <c r="H24" s="100"/>
      <c r="I24" s="60"/>
      <c r="J24" s="61"/>
    </row>
    <row r="25" spans="1:10" ht="21.6" customHeight="1" x14ac:dyDescent="0.15">
      <c r="A25" s="100" t="s">
        <v>67</v>
      </c>
      <c r="B25" s="100"/>
      <c r="C25" s="100"/>
      <c r="D25" s="100"/>
      <c r="E25" s="100"/>
      <c r="F25" s="100"/>
      <c r="G25" s="100"/>
      <c r="H25" s="100"/>
      <c r="I25" s="58">
        <f>SUM(I26:I29)</f>
        <v>21214000</v>
      </c>
      <c r="J25" s="59" t="s">
        <v>109</v>
      </c>
    </row>
    <row r="26" spans="1:10" ht="21.6" customHeight="1" x14ac:dyDescent="0.15">
      <c r="A26" s="103" t="s">
        <v>113</v>
      </c>
      <c r="B26" s="100"/>
      <c r="C26" s="100"/>
      <c r="D26" s="100"/>
      <c r="E26" s="100"/>
      <c r="F26" s="100"/>
      <c r="G26" s="100"/>
      <c r="H26" s="100"/>
      <c r="I26" s="58">
        <v>16600000</v>
      </c>
      <c r="J26" s="59" t="s">
        <v>109</v>
      </c>
    </row>
    <row r="27" spans="1:10" ht="21.6" customHeight="1" x14ac:dyDescent="0.15">
      <c r="A27" s="164" t="s">
        <v>114</v>
      </c>
      <c r="B27" s="164"/>
      <c r="C27" s="164"/>
      <c r="D27" s="100"/>
      <c r="E27" s="100"/>
      <c r="F27" s="100"/>
      <c r="G27" s="100"/>
      <c r="H27" s="100"/>
      <c r="I27" s="58">
        <v>2844000</v>
      </c>
      <c r="J27" s="59" t="s">
        <v>109</v>
      </c>
    </row>
    <row r="28" spans="1:10" ht="21.6" customHeight="1" x14ac:dyDescent="0.15">
      <c r="A28" s="164" t="s">
        <v>115</v>
      </c>
      <c r="B28" s="164"/>
      <c r="C28" s="100"/>
      <c r="D28" s="100"/>
      <c r="E28" s="100"/>
      <c r="F28" s="100"/>
      <c r="G28" s="100"/>
      <c r="H28" s="100"/>
      <c r="I28" s="62">
        <v>1500000</v>
      </c>
      <c r="J28" s="59" t="s">
        <v>109</v>
      </c>
    </row>
    <row r="29" spans="1:10" ht="21.6" customHeight="1" x14ac:dyDescent="0.15">
      <c r="A29" s="103" t="s">
        <v>116</v>
      </c>
      <c r="B29" s="103"/>
      <c r="C29" s="106"/>
      <c r="D29" s="100"/>
      <c r="E29" s="100"/>
      <c r="F29" s="100"/>
      <c r="G29" s="100"/>
      <c r="H29" s="100"/>
      <c r="I29" s="62">
        <v>270000</v>
      </c>
      <c r="J29" s="59" t="s">
        <v>109</v>
      </c>
    </row>
    <row r="30" spans="1:10" ht="21.6" customHeight="1" x14ac:dyDescent="0.15">
      <c r="A30" s="100"/>
      <c r="B30" s="100"/>
      <c r="C30" s="105"/>
      <c r="D30" s="105" t="s">
        <v>62</v>
      </c>
      <c r="E30" s="105"/>
      <c r="F30" s="105" t="s">
        <v>63</v>
      </c>
      <c r="G30" s="100"/>
      <c r="H30" s="100"/>
      <c r="I30" s="60"/>
      <c r="J30" s="63"/>
    </row>
    <row r="31" spans="1:10" ht="21.6" customHeight="1" x14ac:dyDescent="0.15">
      <c r="A31" s="100" t="s">
        <v>68</v>
      </c>
      <c r="B31" s="100"/>
      <c r="C31" s="100"/>
      <c r="D31" s="100"/>
      <c r="E31" s="100"/>
      <c r="F31" s="100"/>
      <c r="G31" s="100"/>
      <c r="H31" s="100"/>
      <c r="I31" s="58">
        <f>SUM(I32:I35)</f>
        <v>19420000</v>
      </c>
      <c r="J31" s="59" t="s">
        <v>109</v>
      </c>
    </row>
    <row r="32" spans="1:10" ht="21.6" customHeight="1" x14ac:dyDescent="0.15">
      <c r="A32" s="164" t="s">
        <v>110</v>
      </c>
      <c r="B32" s="164"/>
      <c r="C32" s="164"/>
      <c r="D32" s="100"/>
      <c r="E32" s="100"/>
      <c r="F32" s="100"/>
      <c r="G32" s="100"/>
      <c r="H32" s="100"/>
      <c r="I32" s="58">
        <v>14400000</v>
      </c>
      <c r="J32" s="59" t="s">
        <v>109</v>
      </c>
    </row>
    <row r="33" spans="1:11" ht="21.6" customHeight="1" x14ac:dyDescent="0.15">
      <c r="A33" s="164" t="s">
        <v>111</v>
      </c>
      <c r="B33" s="164"/>
      <c r="C33" s="164"/>
      <c r="D33" s="100"/>
      <c r="E33" s="100"/>
      <c r="F33" s="100"/>
      <c r="G33" s="100"/>
      <c r="H33" s="100"/>
      <c r="I33" s="58">
        <v>30000</v>
      </c>
      <c r="J33" s="59" t="s">
        <v>109</v>
      </c>
    </row>
    <row r="34" spans="1:11" ht="21.6" customHeight="1" x14ac:dyDescent="0.15">
      <c r="A34" s="164" t="s">
        <v>112</v>
      </c>
      <c r="B34" s="164"/>
      <c r="C34" s="164"/>
      <c r="D34" s="100"/>
      <c r="E34" s="100"/>
      <c r="F34" s="100"/>
      <c r="G34" s="100"/>
      <c r="H34" s="100"/>
      <c r="I34" s="58">
        <v>4990000</v>
      </c>
      <c r="J34" s="59" t="s">
        <v>109</v>
      </c>
    </row>
    <row r="35" spans="1:11" ht="21.6" customHeight="1" x14ac:dyDescent="0.15">
      <c r="A35" s="103"/>
      <c r="B35" s="100"/>
      <c r="C35" s="100"/>
      <c r="D35" s="100"/>
      <c r="E35" s="100"/>
      <c r="F35" s="100"/>
      <c r="G35" s="100"/>
      <c r="H35" s="100"/>
      <c r="I35" s="107"/>
      <c r="J35" s="59"/>
    </row>
    <row r="36" spans="1:11" ht="21.6" customHeight="1" x14ac:dyDescent="0.15">
      <c r="A36" s="100"/>
      <c r="B36" s="100"/>
      <c r="C36" s="100"/>
      <c r="D36" s="100"/>
      <c r="E36" s="100"/>
      <c r="F36" s="100"/>
      <c r="G36" s="100"/>
      <c r="H36" s="100"/>
      <c r="I36" s="60"/>
      <c r="J36" s="100"/>
      <c r="K36" s="8" t="s">
        <v>117</v>
      </c>
    </row>
    <row r="37" spans="1:11" ht="21.6" customHeight="1" x14ac:dyDescent="0.15">
      <c r="A37" s="164" t="s">
        <v>126</v>
      </c>
      <c r="B37" s="164"/>
      <c r="C37" s="164"/>
      <c r="D37" s="164"/>
      <c r="E37" s="100"/>
      <c r="F37" s="100"/>
      <c r="G37" s="100"/>
      <c r="H37" s="100"/>
      <c r="I37" s="60"/>
      <c r="J37" s="100"/>
    </row>
    <row r="38" spans="1:11" ht="21.6" customHeight="1" x14ac:dyDescent="0.15">
      <c r="A38" s="100"/>
      <c r="B38" s="100"/>
      <c r="C38" s="100"/>
      <c r="D38" s="100"/>
      <c r="E38" s="100"/>
      <c r="F38" s="100"/>
      <c r="G38" s="100"/>
      <c r="H38" s="100"/>
      <c r="I38" s="60"/>
      <c r="J38" s="100"/>
    </row>
    <row r="39" spans="1:11" ht="21.6" customHeight="1" x14ac:dyDescent="0.15">
      <c r="A39" s="103" t="s">
        <v>35</v>
      </c>
      <c r="B39" s="100"/>
      <c r="C39" s="100"/>
      <c r="D39" s="100"/>
      <c r="E39" s="100"/>
      <c r="F39" s="100"/>
      <c r="G39" s="100"/>
      <c r="H39" s="100"/>
      <c r="I39" s="60"/>
      <c r="J39" s="100"/>
    </row>
    <row r="40" spans="1:11" ht="21.6" customHeight="1" x14ac:dyDescent="0.15">
      <c r="A40" s="100" t="s">
        <v>103</v>
      </c>
      <c r="B40" s="100"/>
      <c r="C40" s="100"/>
      <c r="D40" s="100"/>
      <c r="E40" s="100"/>
      <c r="F40" s="100"/>
      <c r="G40" s="100"/>
      <c r="H40" s="100"/>
      <c r="I40" s="58">
        <v>228715</v>
      </c>
      <c r="J40" s="59" t="s">
        <v>109</v>
      </c>
    </row>
    <row r="41" spans="1:11" ht="21.6" customHeight="1" x14ac:dyDescent="0.15">
      <c r="A41" s="165" t="s">
        <v>69</v>
      </c>
      <c r="B41" s="165"/>
      <c r="C41" s="165"/>
      <c r="D41" s="165"/>
      <c r="E41" s="165"/>
      <c r="F41" s="165"/>
      <c r="G41" s="100"/>
      <c r="H41" s="100"/>
      <c r="I41" s="58">
        <v>3000</v>
      </c>
      <c r="J41" s="59" t="s">
        <v>109</v>
      </c>
    </row>
    <row r="42" spans="1:11" ht="21.6" customHeight="1" x14ac:dyDescent="0.15">
      <c r="A42" s="100"/>
      <c r="B42" s="100"/>
      <c r="C42" s="100"/>
      <c r="D42" s="100"/>
      <c r="E42" s="100"/>
      <c r="F42" s="100"/>
      <c r="G42" s="100"/>
      <c r="H42" s="100"/>
      <c r="I42" s="100"/>
      <c r="J42" s="63"/>
    </row>
    <row r="43" spans="1:11" ht="21.6" customHeight="1" x14ac:dyDescent="0.15">
      <c r="A43" s="103" t="s">
        <v>37</v>
      </c>
      <c r="B43" s="100"/>
      <c r="C43" s="100"/>
      <c r="D43" s="100"/>
      <c r="E43" s="100"/>
      <c r="F43" s="100"/>
      <c r="G43" s="100"/>
      <c r="H43" s="100"/>
      <c r="I43" s="100"/>
      <c r="J43" s="100"/>
    </row>
    <row r="44" spans="1:11" s="39" customFormat="1" ht="21.6" customHeight="1" x14ac:dyDescent="0.15">
      <c r="A44" s="161" t="s">
        <v>70</v>
      </c>
      <c r="B44" s="162"/>
      <c r="C44" s="161" t="s">
        <v>71</v>
      </c>
      <c r="D44" s="163"/>
      <c r="E44" s="161" t="s">
        <v>72</v>
      </c>
      <c r="F44" s="162"/>
      <c r="G44" s="161" t="s">
        <v>73</v>
      </c>
      <c r="H44" s="163"/>
      <c r="I44" s="161" t="s">
        <v>74</v>
      </c>
      <c r="J44" s="163"/>
    </row>
    <row r="45" spans="1:11" s="39" customFormat="1" ht="21.6" customHeight="1" x14ac:dyDescent="0.15">
      <c r="A45" s="161" t="s">
        <v>75</v>
      </c>
      <c r="B45" s="162"/>
      <c r="C45" s="161"/>
      <c r="D45" s="163"/>
      <c r="E45" s="161" t="s">
        <v>100</v>
      </c>
      <c r="F45" s="162"/>
      <c r="G45" s="161"/>
      <c r="H45" s="163"/>
      <c r="I45" s="161"/>
      <c r="J45" s="163"/>
    </row>
    <row r="46" spans="1:11" ht="6" customHeight="1" x14ac:dyDescent="0.15"/>
  </sheetData>
  <mergeCells count="17">
    <mergeCell ref="I44:J44"/>
    <mergeCell ref="A27:C27"/>
    <mergeCell ref="A28:B28"/>
    <mergeCell ref="A32:C32"/>
    <mergeCell ref="A33:C33"/>
    <mergeCell ref="A34:C34"/>
    <mergeCell ref="A37:D37"/>
    <mergeCell ref="A41:F41"/>
    <mergeCell ref="A44:B44"/>
    <mergeCell ref="C44:D44"/>
    <mergeCell ref="E44:F44"/>
    <mergeCell ref="G44:H44"/>
    <mergeCell ref="A45:B45"/>
    <mergeCell ref="C45:D45"/>
    <mergeCell ref="E45:F45"/>
    <mergeCell ref="G45:H45"/>
    <mergeCell ref="I45:J45"/>
  </mergeCells>
  <phoneticPr fontId="2" type="noConversion"/>
  <pageMargins left="0.75" right="0.75" top="1" bottom="1" header="0.5" footer="0.5"/>
  <pageSetup paperSize="9" scale="92" fitToHeight="0" orientation="portrait" r:id="rId1"/>
  <headerFooter alignWithMargins="0"/>
  <rowBreaks count="1" manualBreakCount="1">
    <brk id="35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view="pageBreakPreview" zoomScaleNormal="100" zoomScaleSheetLayoutView="100" workbookViewId="0">
      <selection activeCell="C14" sqref="C14"/>
    </sheetView>
  </sheetViews>
  <sheetFormatPr defaultRowHeight="13.5" x14ac:dyDescent="0.15"/>
  <cols>
    <col min="1" max="1" width="20.44140625" style="10" customWidth="1"/>
    <col min="2" max="6" width="14.33203125" style="10" customWidth="1"/>
    <col min="7" max="16384" width="8.88671875" style="8"/>
  </cols>
  <sheetData>
    <row r="1" spans="1:6" ht="9" customHeight="1" x14ac:dyDescent="0.15"/>
    <row r="2" spans="1:6" ht="20.25" x14ac:dyDescent="0.15">
      <c r="A2" s="38" t="s">
        <v>125</v>
      </c>
    </row>
    <row r="3" spans="1:6" x14ac:dyDescent="0.15">
      <c r="F3" s="82" t="s">
        <v>124</v>
      </c>
    </row>
    <row r="4" spans="1:6" x14ac:dyDescent="0.15">
      <c r="F4" s="82"/>
    </row>
    <row r="5" spans="1:6" ht="42" customHeight="1" x14ac:dyDescent="0.15">
      <c r="A5" s="81" t="s">
        <v>123</v>
      </c>
      <c r="B5" s="80" t="s">
        <v>122</v>
      </c>
      <c r="C5" s="79" t="s">
        <v>0</v>
      </c>
      <c r="D5" s="79" t="s">
        <v>121</v>
      </c>
      <c r="E5" s="79" t="s">
        <v>120</v>
      </c>
      <c r="F5" s="78" t="s">
        <v>119</v>
      </c>
    </row>
    <row r="6" spans="1:6" ht="56.25" customHeight="1" x14ac:dyDescent="0.15">
      <c r="A6" s="77" t="s">
        <v>0</v>
      </c>
      <c r="B6" s="74">
        <f>SUM(B7:B7)</f>
        <v>4</v>
      </c>
      <c r="C6" s="98">
        <f>C7</f>
        <v>228715</v>
      </c>
      <c r="D6" s="98">
        <f>D7</f>
        <v>213115</v>
      </c>
      <c r="E6" s="98">
        <f>E7</f>
        <v>15600</v>
      </c>
      <c r="F6" s="76">
        <f>SUM(F7:F7)</f>
        <v>0</v>
      </c>
    </row>
    <row r="7" spans="1:6" ht="56.25" customHeight="1" x14ac:dyDescent="0.15">
      <c r="A7" s="75" t="s">
        <v>118</v>
      </c>
      <c r="B7" s="73">
        <v>4</v>
      </c>
      <c r="C7" s="98">
        <f>SUM(D7:E7)</f>
        <v>228715</v>
      </c>
      <c r="D7" s="99">
        <v>213115</v>
      </c>
      <c r="E7" s="99">
        <v>15600</v>
      </c>
      <c r="F7" s="72">
        <v>0</v>
      </c>
    </row>
  </sheetData>
  <phoneticPr fontId="2" type="noConversion"/>
  <pageMargins left="0.75" right="0.75" top="1" bottom="1" header="0.5" footer="0.5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2</vt:i4>
      </vt:variant>
    </vt:vector>
  </HeadingPairs>
  <TitlesOfParts>
    <vt:vector size="7" baseType="lpstr">
      <vt:lpstr>목차</vt:lpstr>
      <vt:lpstr>운영계획(1)</vt:lpstr>
      <vt:lpstr>운영계획(2)</vt:lpstr>
      <vt:lpstr>예산총칙</vt:lpstr>
      <vt:lpstr>급여명세</vt:lpstr>
      <vt:lpstr>급여명세!Print_Area</vt:lpstr>
      <vt:lpstr>예산총칙!Print_Area</vt:lpstr>
    </vt:vector>
  </TitlesOfParts>
  <Company>수도과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장기영</dc:creator>
  <cp:lastModifiedBy>user</cp:lastModifiedBy>
  <cp:lastPrinted>2022-11-04T04:58:05Z</cp:lastPrinted>
  <dcterms:created xsi:type="dcterms:W3CDTF">2002-11-21T01:13:39Z</dcterms:created>
  <dcterms:modified xsi:type="dcterms:W3CDTF">2022-11-17T06:03:52Z</dcterms:modified>
</cp:coreProperties>
</file>